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UGAS\TUGAS Kuliah\UNDIP\Semester 5\ESDAL\Esdal Sungai Tapak\"/>
    </mc:Choice>
  </mc:AlternateContent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D35" i="4" l="1"/>
  <c r="C35" i="4"/>
  <c r="B35" i="4"/>
  <c r="A35" i="4"/>
  <c r="D34" i="4"/>
  <c r="C34" i="4"/>
  <c r="B34" i="4"/>
  <c r="A34" i="4"/>
  <c r="D33" i="4"/>
  <c r="C33" i="4"/>
  <c r="B33" i="4"/>
  <c r="A33" i="4"/>
  <c r="D32" i="4"/>
  <c r="C32" i="4"/>
  <c r="B32" i="4"/>
  <c r="A32" i="4"/>
  <c r="H6" i="4"/>
  <c r="H3" i="4"/>
  <c r="R34" i="2" l="1"/>
  <c r="J4" i="3"/>
  <c r="J6" i="3"/>
  <c r="J5" i="3"/>
  <c r="I13" i="3" l="1"/>
  <c r="J7" i="3"/>
  <c r="I5" i="3"/>
  <c r="I6" i="3"/>
  <c r="I4" i="3"/>
  <c r="I7" i="3" s="1"/>
  <c r="H7" i="3"/>
  <c r="E35" i="1"/>
  <c r="C24" i="3"/>
  <c r="C23" i="3"/>
  <c r="C22" i="3"/>
  <c r="C21" i="3"/>
  <c r="C20" i="3"/>
  <c r="C19" i="3"/>
  <c r="C18" i="3"/>
  <c r="C16" i="3"/>
  <c r="C15" i="3"/>
  <c r="C14" i="3"/>
  <c r="C13" i="3"/>
  <c r="C12" i="3"/>
  <c r="C11" i="3"/>
  <c r="C9" i="3"/>
  <c r="C8" i="3"/>
  <c r="C7" i="3"/>
  <c r="C5" i="3"/>
  <c r="C4" i="3"/>
  <c r="I8" i="3" l="1"/>
  <c r="W34" i="1"/>
  <c r="V34" i="1"/>
  <c r="R34" i="1"/>
  <c r="S34" i="1"/>
  <c r="T34" i="1"/>
  <c r="U34" i="1"/>
  <c r="Q34" i="1"/>
  <c r="L34" i="1"/>
  <c r="M34" i="1"/>
  <c r="K34" i="1"/>
  <c r="H34" i="1"/>
  <c r="I34" i="1"/>
  <c r="J34" i="1"/>
  <c r="G34" i="1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D33" i="2"/>
</calcChain>
</file>

<file path=xl/sharedStrings.xml><?xml version="1.0" encoding="utf-8"?>
<sst xmlns="http://schemas.openxmlformats.org/spreadsheetml/2006/main" count="306" uniqueCount="168">
  <si>
    <t>No</t>
  </si>
  <si>
    <t>NAMA</t>
  </si>
  <si>
    <t>ALAMAT</t>
  </si>
  <si>
    <t>JENIS KELAMIN</t>
  </si>
  <si>
    <t>USIA</t>
  </si>
  <si>
    <t>TINGKAT PENDIDIKAN</t>
  </si>
  <si>
    <t>&lt;6</t>
  </si>
  <si>
    <t>&lt;9</t>
  </si>
  <si>
    <t>&lt;12</t>
  </si>
  <si>
    <t>D3</t>
  </si>
  <si>
    <t>S1</t>
  </si>
  <si>
    <t>S2</t>
  </si>
  <si>
    <t>S3</t>
  </si>
  <si>
    <t>JUMLAH KELUARGA</t>
  </si>
  <si>
    <t>TINGKAT PENDAPATAN</t>
  </si>
  <si>
    <t>&lt; 500.000</t>
  </si>
  <si>
    <t>500.000-1.000.000</t>
  </si>
  <si>
    <t>2.100.000-3.000.000</t>
  </si>
  <si>
    <t>3.100.000-4.000.000</t>
  </si>
  <si>
    <t>4.100.000-5.000.000</t>
  </si>
  <si>
    <t>&gt; 5.000.000</t>
  </si>
  <si>
    <t>1.</t>
  </si>
  <si>
    <t>2.</t>
  </si>
  <si>
    <t>3.</t>
  </si>
  <si>
    <t>4.</t>
  </si>
  <si>
    <t>5.</t>
  </si>
  <si>
    <t>6.</t>
  </si>
  <si>
    <t>7.</t>
  </si>
  <si>
    <t>Sutardi</t>
  </si>
  <si>
    <t>Tugurejo, Tapak Rt 03</t>
  </si>
  <si>
    <t>L</t>
  </si>
  <si>
    <t>Kubro</t>
  </si>
  <si>
    <t>Jarwono</t>
  </si>
  <si>
    <t>Tugurejo, Tapak Rt 04</t>
  </si>
  <si>
    <t>Tugurejo, Tapak Rt 01</t>
  </si>
  <si>
    <t>1.100000-2.000.000</t>
  </si>
  <si>
    <t>Mujahidin</t>
  </si>
  <si>
    <t>Septian</t>
  </si>
  <si>
    <t>Tugurejo, Tapak Rt 05</t>
  </si>
  <si>
    <t>Mukayanah</t>
  </si>
  <si>
    <t>Tugurejo, Tapak Rt 06</t>
  </si>
  <si>
    <t>P</t>
  </si>
  <si>
    <t>Musrifah</t>
  </si>
  <si>
    <t>Tugurejo, Tapak Rt 02</t>
  </si>
  <si>
    <t>Tina</t>
  </si>
  <si>
    <t>Tugurejo, Tapak Sari 1</t>
  </si>
  <si>
    <t xml:space="preserve">8. </t>
  </si>
  <si>
    <t>Arifin</t>
  </si>
  <si>
    <t xml:space="preserve">9. </t>
  </si>
  <si>
    <t>Pardi</t>
  </si>
  <si>
    <t xml:space="preserve">10. </t>
  </si>
  <si>
    <t>Muhammad Mufid</t>
  </si>
  <si>
    <t xml:space="preserve">11. </t>
  </si>
  <si>
    <t>Sujoko</t>
  </si>
  <si>
    <t xml:space="preserve">12. </t>
  </si>
  <si>
    <t>Kodirin</t>
  </si>
  <si>
    <t xml:space="preserve">13. </t>
  </si>
  <si>
    <t>Syamsi</t>
  </si>
  <si>
    <t xml:space="preserve">14. </t>
  </si>
  <si>
    <t>15.</t>
  </si>
  <si>
    <t>Eko</t>
  </si>
  <si>
    <t xml:space="preserve">16. </t>
  </si>
  <si>
    <t>Mulyono</t>
  </si>
  <si>
    <t xml:space="preserve">17. </t>
  </si>
  <si>
    <t>Masturi</t>
  </si>
  <si>
    <t xml:space="preserve">18. </t>
  </si>
  <si>
    <t>Nuryadi</t>
  </si>
  <si>
    <t xml:space="preserve">19. </t>
  </si>
  <si>
    <t>Putri</t>
  </si>
  <si>
    <t xml:space="preserve">20. </t>
  </si>
  <si>
    <t>Heri Santoso</t>
  </si>
  <si>
    <t xml:space="preserve">21. </t>
  </si>
  <si>
    <t>Siti Maemunah</t>
  </si>
  <si>
    <t xml:space="preserve">22. </t>
  </si>
  <si>
    <t>Hamdianto</t>
  </si>
  <si>
    <t xml:space="preserve">23. </t>
  </si>
  <si>
    <t>Kandar</t>
  </si>
  <si>
    <t>24.</t>
  </si>
  <si>
    <t>Mujitukul</t>
  </si>
  <si>
    <t>25.</t>
  </si>
  <si>
    <t>Ratna</t>
  </si>
  <si>
    <t xml:space="preserve">26. </t>
  </si>
  <si>
    <t>27.</t>
  </si>
  <si>
    <t>Kasmani</t>
  </si>
  <si>
    <t>28.</t>
  </si>
  <si>
    <t>Siam</t>
  </si>
  <si>
    <t xml:space="preserve">29. </t>
  </si>
  <si>
    <t>Muhyi</t>
  </si>
  <si>
    <t xml:space="preserve">30. </t>
  </si>
  <si>
    <t>Akhmadun</t>
  </si>
  <si>
    <t>Kondisi</t>
  </si>
  <si>
    <t>Layak Digunakan</t>
  </si>
  <si>
    <t>Ya</t>
  </si>
  <si>
    <t>Tidak</t>
  </si>
  <si>
    <t>Penggunaan untuk kebutuhan</t>
  </si>
  <si>
    <t>Keluhan</t>
  </si>
  <si>
    <t>Sumber Pencemaran</t>
  </si>
  <si>
    <t>Perlunya Penanggulangan</t>
  </si>
  <si>
    <t>Bentuk Penanggulangan</t>
  </si>
  <si>
    <t xml:space="preserve">Bersedia mengeluarkan biaya </t>
  </si>
  <si>
    <t xml:space="preserve">Ya </t>
  </si>
  <si>
    <t>Besarnya Biaya</t>
  </si>
  <si>
    <t>5.000 - 10.000</t>
  </si>
  <si>
    <t>11.000 - 15.000</t>
  </si>
  <si>
    <t>16.000 - 20.000</t>
  </si>
  <si>
    <t>&gt; 20.000</t>
  </si>
  <si>
    <t>Total</t>
  </si>
  <si>
    <t>keterangan :</t>
  </si>
  <si>
    <t>kondisi</t>
  </si>
  <si>
    <t>1= jernih dan tidak berbau</t>
  </si>
  <si>
    <t>2 = berbau dan terlihat keruh</t>
  </si>
  <si>
    <t>3 = kotor dan terlihat gundukan sampah</t>
  </si>
  <si>
    <t>keluhan</t>
  </si>
  <si>
    <t>1 = gatal-gatal dan keluhan pada kulit</t>
  </si>
  <si>
    <t>2 = diare</t>
  </si>
  <si>
    <t>3 = sakit perut</t>
  </si>
  <si>
    <t>4 = dysentri</t>
  </si>
  <si>
    <t>sumber pencemaran</t>
  </si>
  <si>
    <t>1= sampah rumah tangga</t>
  </si>
  <si>
    <t>2 = limbah pabrik</t>
  </si>
  <si>
    <t>3 = kotoran manusia</t>
  </si>
  <si>
    <t>4 = limbah rumah sakit</t>
  </si>
  <si>
    <t>penanggulangan</t>
  </si>
  <si>
    <t>1 = melakukan kerja bakti</t>
  </si>
  <si>
    <t>2 = memberlakukan denda kepada pelanggar yang membuang sampah dibantaran sungai tapak</t>
  </si>
  <si>
    <t>3 = membayar iuran kepada petugas kebersihan</t>
  </si>
  <si>
    <t>4 = tidak menggunakan sungai tapak untuk MCK</t>
  </si>
  <si>
    <t>Jumlah Keluarga</t>
  </si>
  <si>
    <t>Variabel</t>
  </si>
  <si>
    <t>Jumlah</t>
  </si>
  <si>
    <t>Persentase</t>
  </si>
  <si>
    <t>Rata-Rata</t>
  </si>
  <si>
    <t>Jenis Kelamin</t>
  </si>
  <si>
    <t>Laki-laki</t>
  </si>
  <si>
    <t>Perempuan</t>
  </si>
  <si>
    <t>Usia</t>
  </si>
  <si>
    <t>30-40</t>
  </si>
  <si>
    <t>41-50</t>
  </si>
  <si>
    <t>51-60</t>
  </si>
  <si>
    <t>Lama Pendidikan</t>
  </si>
  <si>
    <t>&gt;12</t>
  </si>
  <si>
    <t>Pendapatan</t>
  </si>
  <si>
    <t>(w)</t>
  </si>
  <si>
    <t>Jumlah Responden</t>
  </si>
  <si>
    <t>(n)</t>
  </si>
  <si>
    <t>(wxn)</t>
  </si>
  <si>
    <t>(%)</t>
  </si>
  <si>
    <t>EWTP</t>
  </si>
  <si>
    <t>TWTP</t>
  </si>
  <si>
    <t>Populasi</t>
  </si>
  <si>
    <t>Total WTP</t>
  </si>
  <si>
    <t>Nilai rata-rata WTP</t>
  </si>
  <si>
    <t xml:space="preserve">WTP </t>
  </si>
  <si>
    <t>1,2</t>
  </si>
  <si>
    <t>9,4 Tahun</t>
  </si>
  <si>
    <t>Sampah Rumah Tangga</t>
  </si>
  <si>
    <t>Limbah Pabrik</t>
  </si>
  <si>
    <t>Kotoran Manusia</t>
  </si>
  <si>
    <t>WTP</t>
  </si>
  <si>
    <t>Pendidikan</t>
  </si>
  <si>
    <t>Jumlah Masyarakat</t>
  </si>
  <si>
    <t>Tidak Bersedia Membayar</t>
  </si>
  <si>
    <t>Bersedia Membayar Rp 10.000</t>
  </si>
  <si>
    <t>Bersedia Membayar Rp 15.000</t>
  </si>
  <si>
    <t>Bersedia Membayar Rp 20.000</t>
  </si>
  <si>
    <t>Min</t>
  </si>
  <si>
    <t>Maks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</si>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</sst>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p&quot;* #.#_-;\-&quot;Rp&quot;* #.#_-;_-&quot;Rp&quot;* &quot;-&quot;_-;_-@_-"/>
    <numFmt numFmtId="165" formatCode="&quot;Rp&quot;#.##0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3" fontId="0" fillId="0" borderId="0" xfId="0" applyNumberFormat="1"/>
    <xf numFmtId="0" fontId="0" fillId="0" borderId="1" xfId="0" applyBorder="1"/>
    <xf numFmtId="0" fontId="0" fillId="2" borderId="1" xfId="0" applyFill="1" applyBorder="1"/>
    <xf numFmtId="0" fontId="2" fillId="0" borderId="0" xfId="0" applyFont="1"/>
    <xf numFmtId="0" fontId="2" fillId="0" borderId="4" xfId="0" applyFont="1" applyBorder="1"/>
    <xf numFmtId="0" fontId="1" fillId="0" borderId="0" xfId="0" applyFont="1"/>
    <xf numFmtId="0" fontId="2" fillId="0" borderId="2" xfId="0" applyFont="1" applyBorder="1"/>
    <xf numFmtId="3" fontId="2" fillId="0" borderId="0" xfId="0" applyNumberFormat="1" applyFont="1"/>
    <xf numFmtId="2" fontId="2" fillId="0" borderId="0" xfId="0" applyNumberFormat="1" applyFont="1"/>
    <xf numFmtId="0" fontId="2" fillId="0" borderId="3" xfId="0" applyFont="1" applyBorder="1"/>
    <xf numFmtId="0" fontId="2" fillId="0" borderId="0" xfId="0" applyFont="1" applyAlignment="1">
      <alignment horizontal="left"/>
    </xf>
    <xf numFmtId="2" fontId="2" fillId="0" borderId="2" xfId="0" applyNumberFormat="1" applyFont="1" applyBorder="1"/>
    <xf numFmtId="164" fontId="2" fillId="0" borderId="0" xfId="0" applyNumberFormat="1" applyFont="1"/>
    <xf numFmtId="165" fontId="2" fillId="0" borderId="0" xfId="0" applyNumberFormat="1" applyFont="1"/>
    <xf numFmtId="165" fontId="2" fillId="0" borderId="3" xfId="0" applyNumberFormat="1" applyFont="1" applyBorder="1"/>
    <xf numFmtId="2" fontId="2" fillId="0" borderId="3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Kesediaan</a:t>
            </a:r>
            <a:r>
              <a:rPr lang="en-US" baseline="0"/>
              <a:t> Membayar (WTP)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17A-434E-B5D3-79A70A899D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17A-434E-B5D3-79A70A899D5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Sheet2!$X$2:$Y$2</c:f>
              <c:strCache>
                <c:ptCount val="2"/>
                <c:pt idx="0">
                  <c:v>Ya </c:v>
                </c:pt>
                <c:pt idx="1">
                  <c:v>Tidak</c:v>
                </c:pt>
              </c:strCache>
            </c:strRef>
          </c:cat>
          <c:val>
            <c:numRef>
              <c:f>Sheet2!$X$33:$Y$33</c:f>
              <c:numCache>
                <c:formatCode>General</c:formatCode>
                <c:ptCount val="2"/>
                <c:pt idx="0">
                  <c:v>18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0-45FD-9B5A-2F611D2BCBA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Kelayakan</a:t>
            </a:r>
            <a:r>
              <a:rPr lang="en-US" baseline="0"/>
              <a:t> Penggunaan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805-4CA9-9B4B-5E7060A919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805-4CA9-9B4B-5E7060A9195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Sheet2!$F$2:$G$2</c:f>
              <c:strCache>
                <c:ptCount val="2"/>
                <c:pt idx="0">
                  <c:v>Ya</c:v>
                </c:pt>
                <c:pt idx="1">
                  <c:v>Tidak</c:v>
                </c:pt>
              </c:strCache>
            </c:strRef>
          </c:cat>
          <c:val>
            <c:numRef>
              <c:f>Sheet2!$F$33:$G$33</c:f>
              <c:numCache>
                <c:formatCode>General</c:formatCode>
                <c:ptCount val="2"/>
                <c:pt idx="0">
                  <c:v>4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2-4A4D-9E7A-C35CA41EB67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Pengguna</a:t>
            </a:r>
            <a:r>
              <a:rPr lang="en-US" baseline="0"/>
              <a:t> Untuk Memenuhi Kebutuhan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251-4717-ADEB-C646B9A752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251-4717-ADEB-C646B9A7529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Sheet2!$H$2:$I$2</c:f>
              <c:strCache>
                <c:ptCount val="2"/>
                <c:pt idx="0">
                  <c:v>Ya</c:v>
                </c:pt>
                <c:pt idx="1">
                  <c:v>Tidak</c:v>
                </c:pt>
              </c:strCache>
            </c:strRef>
          </c:cat>
          <c:val>
            <c:numRef>
              <c:f>Sheet2!$H$33:$I$33</c:f>
              <c:numCache>
                <c:formatCode>General</c:formatCode>
                <c:ptCount val="2"/>
                <c:pt idx="0">
                  <c:v>2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9-4928-AA34-14C3D32665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Sheet2!$B$52</c:f>
              <c:strCache>
                <c:ptCount val="1"/>
                <c:pt idx="0">
                  <c:v>Sumber Pencemaran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9F3-4832-9379-7854E1A163E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9F3-4832-9379-7854E1A163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9F3-4832-9379-7854E1A163E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Sheet2!$A$53:$A$55</c:f>
              <c:strCache>
                <c:ptCount val="3"/>
                <c:pt idx="0">
                  <c:v>Sampah Rumah Tangga</c:v>
                </c:pt>
                <c:pt idx="1">
                  <c:v>Limbah Pabrik</c:v>
                </c:pt>
                <c:pt idx="2">
                  <c:v>Kotoran Manusia</c:v>
                </c:pt>
              </c:strCache>
            </c:strRef>
          </c:cat>
          <c:val>
            <c:numRef>
              <c:f>Sheet2!$B$53:$B$55</c:f>
              <c:numCache>
                <c:formatCode>General</c:formatCode>
                <c:ptCount val="3"/>
                <c:pt idx="0">
                  <c:v>13</c:v>
                </c:pt>
                <c:pt idx="1">
                  <c:v>29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1-4D6C-A194-46D64F33E6C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Kesediaan Membayar (WTP)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[1]Sheet1!$G$1</c:f>
              <c:strCache>
                <c:ptCount val="1"/>
                <c:pt idx="0">
                  <c:v>Jumlah Masyarakat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CBE-49F9-859E-0248BFC4F7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CBE-49F9-859E-0248BFC4F7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CBE-49F9-859E-0248BFC4F7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CBE-49F9-859E-0248BFC4F79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[1]Sheet1!$F$2:$F$5</c:f>
              <c:strCache>
                <c:ptCount val="4"/>
                <c:pt idx="0">
                  <c:v>Tidak Bersedia Membayar</c:v>
                </c:pt>
                <c:pt idx="1">
                  <c:v>Bersedia Membayar Rp 10.000</c:v>
                </c:pt>
                <c:pt idx="2">
                  <c:v>Bersedia Membayar Rp 15.000</c:v>
                </c:pt>
                <c:pt idx="3">
                  <c:v>Bersedia Membayar Rp 20.000</c:v>
                </c:pt>
              </c:strCache>
            </c:strRef>
          </c:cat>
          <c:val>
            <c:numRef>
              <c:f>[1]Sheet1!$G$2:$G$5</c:f>
              <c:numCache>
                <c:formatCode>General</c:formatCode>
                <c:ptCount val="4"/>
                <c:pt idx="0">
                  <c:v>8</c:v>
                </c:pt>
                <c:pt idx="1">
                  <c:v>11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BE-49F9-859E-0248BFC4F79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1171575</xdr:colOff>
      <xdr:row>34</xdr:row>
      <xdr:rowOff>133350</xdr:rowOff>
    </xdr:from>
    <xdr:to>
      <xdr:col>25</xdr:col>
      <xdr:colOff>285750</xdr:colOff>
      <xdr:row>49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1152525</xdr:colOff>
      <xdr:row>49</xdr:row>
      <xdr:rowOff>114300</xdr:rowOff>
    </xdr:from>
    <xdr:to>
      <xdr:col>25</xdr:col>
      <xdr:colOff>266700</xdr:colOff>
      <xdr:row>64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104775</xdr:colOff>
      <xdr:row>34</xdr:row>
      <xdr:rowOff>123825</xdr:rowOff>
    </xdr:from>
    <xdr:to>
      <xdr:col>18</xdr:col>
      <xdr:colOff>1019175</xdr:colOff>
      <xdr:row>49</xdr:row>
      <xdr:rowOff>9525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142875</xdr:colOff>
      <xdr:row>55</xdr:row>
      <xdr:rowOff>171450</xdr:rowOff>
    </xdr:from>
    <xdr:to>
      <xdr:col>1</xdr:col>
      <xdr:colOff>4714875</xdr:colOff>
      <xdr:row>70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6</xdr:row>
      <xdr:rowOff>114300</xdr:rowOff>
    </xdr:from>
    <xdr:to>
      <xdr:col>12</xdr:col>
      <xdr:colOff>257175</xdr:colOff>
      <xdr:row>21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ula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G1" t="str">
            <v>Jumlah Masyarakat</v>
          </cell>
        </row>
        <row r="2">
          <cell r="F2" t="str">
            <v>Tidak Bersedia Membayar</v>
          </cell>
          <cell r="G2">
            <v>8</v>
          </cell>
        </row>
        <row r="3">
          <cell r="F3" t="str">
            <v>Bersedia Membayar Rp 10.000</v>
          </cell>
          <cell r="G3">
            <v>11</v>
          </cell>
        </row>
        <row r="4">
          <cell r="F4" t="str">
            <v>Bersedia Membayar Rp 15.000</v>
          </cell>
          <cell r="G4">
            <v>5</v>
          </cell>
        </row>
        <row r="5">
          <cell r="F5" t="str">
            <v>Bersedia Membayar Rp 20.000</v>
          </cell>
          <cell r="G5">
            <v>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workbookViewId="0">
      <selection activeCell="C17" sqref="C17"/>
    </sheetView>
  </sheetViews>
  <sheetFormatPr defaultRowHeight="15" x14ac:dyDescent="0.25"/>
  <cols>
    <col min="2" max="2" width="21.28515625" customWidth="1"/>
    <col min="3" max="3" width="22.85546875" customWidth="1"/>
    <col min="4" max="4" width="15.5703125" customWidth="1"/>
    <col min="5" max="5" width="10.5703125" customWidth="1"/>
    <col min="6" max="6" width="7.85546875" customWidth="1"/>
    <col min="7" max="7" width="8.28515625" customWidth="1"/>
    <col min="8" max="9" width="8" customWidth="1"/>
    <col min="10" max="11" width="7.42578125" customWidth="1"/>
    <col min="12" max="12" width="7.5703125" customWidth="1"/>
    <col min="13" max="13" width="8.42578125" customWidth="1"/>
    <col min="14" max="14" width="8" customWidth="1"/>
    <col min="15" max="15" width="7.7109375" customWidth="1"/>
    <col min="16" max="16" width="18.28515625" customWidth="1"/>
    <col min="17" max="17" width="22.140625" customWidth="1"/>
    <col min="18" max="18" width="17.5703125" customWidth="1"/>
    <col min="19" max="19" width="18.7109375" customWidth="1"/>
    <col min="20" max="20" width="19.42578125" customWidth="1"/>
    <col min="21" max="21" width="19" customWidth="1"/>
    <col min="22" max="22" width="19.42578125" customWidth="1"/>
    <col min="23" max="23" width="12.42578125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7" t="s">
        <v>5</v>
      </c>
      <c r="G1" s="17"/>
      <c r="H1" s="17"/>
      <c r="I1" s="17"/>
      <c r="J1" s="17"/>
      <c r="K1" s="17"/>
      <c r="L1" s="17"/>
      <c r="M1" s="17"/>
      <c r="N1" s="17"/>
      <c r="O1" s="17"/>
      <c r="P1" t="s">
        <v>13</v>
      </c>
      <c r="Q1" s="17" t="s">
        <v>14</v>
      </c>
      <c r="R1" s="17"/>
      <c r="S1" s="17"/>
      <c r="T1" s="17"/>
      <c r="U1" s="17"/>
      <c r="V1" s="17"/>
      <c r="W1" s="17"/>
    </row>
    <row r="2" spans="1:23" x14ac:dyDescent="0.25">
      <c r="F2" t="s">
        <v>6</v>
      </c>
      <c r="G2">
        <v>6</v>
      </c>
      <c r="H2" t="s">
        <v>7</v>
      </c>
      <c r="I2">
        <v>9</v>
      </c>
      <c r="J2" t="s">
        <v>8</v>
      </c>
      <c r="K2">
        <v>12</v>
      </c>
      <c r="L2" t="s">
        <v>9</v>
      </c>
      <c r="M2" t="s">
        <v>10</v>
      </c>
      <c r="N2" t="s">
        <v>11</v>
      </c>
      <c r="O2" t="s">
        <v>12</v>
      </c>
      <c r="Q2" t="s">
        <v>15</v>
      </c>
      <c r="R2" t="s">
        <v>16</v>
      </c>
      <c r="S2" s="1" t="s">
        <v>35</v>
      </c>
      <c r="T2" t="s">
        <v>17</v>
      </c>
      <c r="U2" t="s">
        <v>18</v>
      </c>
      <c r="V2" t="s">
        <v>19</v>
      </c>
      <c r="W2" t="s">
        <v>20</v>
      </c>
    </row>
    <row r="3" spans="1:23" x14ac:dyDescent="0.25">
      <c r="A3" t="s">
        <v>21</v>
      </c>
      <c r="B3" t="s">
        <v>28</v>
      </c>
      <c r="C3" t="s">
        <v>29</v>
      </c>
      <c r="D3" t="s">
        <v>30</v>
      </c>
      <c r="E3">
        <v>46</v>
      </c>
      <c r="I3">
        <v>1</v>
      </c>
      <c r="P3">
        <v>5</v>
      </c>
      <c r="S3">
        <v>1</v>
      </c>
    </row>
    <row r="4" spans="1:23" x14ac:dyDescent="0.25">
      <c r="A4" t="s">
        <v>22</v>
      </c>
      <c r="B4" t="s">
        <v>32</v>
      </c>
      <c r="C4" t="s">
        <v>33</v>
      </c>
      <c r="D4" t="s">
        <v>30</v>
      </c>
      <c r="E4">
        <v>43</v>
      </c>
      <c r="K4">
        <v>1</v>
      </c>
      <c r="P4">
        <v>4</v>
      </c>
      <c r="V4">
        <v>1</v>
      </c>
    </row>
    <row r="5" spans="1:23" x14ac:dyDescent="0.25">
      <c r="A5" t="s">
        <v>23</v>
      </c>
      <c r="B5" t="s">
        <v>36</v>
      </c>
      <c r="C5" t="s">
        <v>34</v>
      </c>
      <c r="D5" t="s">
        <v>30</v>
      </c>
      <c r="E5">
        <v>48</v>
      </c>
      <c r="K5">
        <v>1</v>
      </c>
      <c r="P5">
        <v>4</v>
      </c>
      <c r="S5">
        <v>1</v>
      </c>
    </row>
    <row r="6" spans="1:23" x14ac:dyDescent="0.25">
      <c r="A6" t="s">
        <v>24</v>
      </c>
      <c r="B6" t="s">
        <v>37</v>
      </c>
      <c r="C6" t="s">
        <v>38</v>
      </c>
      <c r="D6" t="s">
        <v>30</v>
      </c>
      <c r="E6">
        <v>31</v>
      </c>
      <c r="L6">
        <v>1</v>
      </c>
      <c r="P6">
        <v>1</v>
      </c>
      <c r="T6">
        <v>1</v>
      </c>
    </row>
    <row r="7" spans="1:23" x14ac:dyDescent="0.25">
      <c r="A7" t="s">
        <v>25</v>
      </c>
      <c r="B7" t="s">
        <v>39</v>
      </c>
      <c r="C7" t="s">
        <v>40</v>
      </c>
      <c r="D7" t="s">
        <v>41</v>
      </c>
      <c r="E7">
        <v>43</v>
      </c>
      <c r="H7">
        <v>1</v>
      </c>
      <c r="P7">
        <v>4</v>
      </c>
      <c r="W7">
        <v>1</v>
      </c>
    </row>
    <row r="8" spans="1:23" x14ac:dyDescent="0.25">
      <c r="A8" t="s">
        <v>26</v>
      </c>
      <c r="B8" t="s">
        <v>42</v>
      </c>
      <c r="C8" t="s">
        <v>43</v>
      </c>
      <c r="D8" t="s">
        <v>41</v>
      </c>
      <c r="E8">
        <v>57</v>
      </c>
      <c r="I8">
        <v>1</v>
      </c>
      <c r="P8">
        <v>6</v>
      </c>
      <c r="T8">
        <v>1</v>
      </c>
    </row>
    <row r="9" spans="1:23" x14ac:dyDescent="0.25">
      <c r="A9" t="s">
        <v>27</v>
      </c>
      <c r="B9" t="s">
        <v>44</v>
      </c>
      <c r="C9" t="s">
        <v>45</v>
      </c>
      <c r="D9" t="s">
        <v>41</v>
      </c>
      <c r="E9">
        <v>38</v>
      </c>
      <c r="K9">
        <v>1</v>
      </c>
      <c r="P9">
        <v>4</v>
      </c>
      <c r="S9">
        <v>1</v>
      </c>
    </row>
    <row r="10" spans="1:23" x14ac:dyDescent="0.25">
      <c r="A10" t="s">
        <v>46</v>
      </c>
      <c r="B10" t="s">
        <v>47</v>
      </c>
      <c r="C10" t="s">
        <v>43</v>
      </c>
      <c r="D10" t="s">
        <v>30</v>
      </c>
      <c r="E10">
        <v>34</v>
      </c>
      <c r="H10">
        <v>1</v>
      </c>
      <c r="P10">
        <v>1</v>
      </c>
      <c r="Q10">
        <v>1</v>
      </c>
    </row>
    <row r="11" spans="1:23" x14ac:dyDescent="0.25">
      <c r="A11" t="s">
        <v>48</v>
      </c>
      <c r="B11" t="s">
        <v>49</v>
      </c>
      <c r="C11" t="s">
        <v>40</v>
      </c>
      <c r="D11" t="s">
        <v>30</v>
      </c>
      <c r="E11">
        <v>45</v>
      </c>
      <c r="I11">
        <v>1</v>
      </c>
      <c r="P11">
        <v>4</v>
      </c>
      <c r="R11">
        <v>1</v>
      </c>
    </row>
    <row r="12" spans="1:23" x14ac:dyDescent="0.25">
      <c r="A12" t="s">
        <v>50</v>
      </c>
      <c r="B12" t="s">
        <v>51</v>
      </c>
      <c r="C12" t="s">
        <v>43</v>
      </c>
      <c r="D12" t="s">
        <v>30</v>
      </c>
      <c r="E12">
        <v>46</v>
      </c>
      <c r="J12">
        <v>1</v>
      </c>
      <c r="P12">
        <v>4</v>
      </c>
      <c r="R12">
        <v>1</v>
      </c>
    </row>
    <row r="13" spans="1:23" x14ac:dyDescent="0.25">
      <c r="A13" t="s">
        <v>52</v>
      </c>
      <c r="B13" t="s">
        <v>53</v>
      </c>
      <c r="C13" t="s">
        <v>33</v>
      </c>
      <c r="D13" t="s">
        <v>30</v>
      </c>
      <c r="E13">
        <v>47</v>
      </c>
      <c r="K13">
        <v>1</v>
      </c>
      <c r="P13">
        <v>4</v>
      </c>
      <c r="T13">
        <v>1</v>
      </c>
    </row>
    <row r="14" spans="1:23" x14ac:dyDescent="0.25">
      <c r="A14" t="s">
        <v>54</v>
      </c>
      <c r="B14" t="s">
        <v>55</v>
      </c>
      <c r="C14" t="s">
        <v>33</v>
      </c>
      <c r="D14" t="s">
        <v>30</v>
      </c>
      <c r="E14">
        <v>40</v>
      </c>
      <c r="H14">
        <v>1</v>
      </c>
      <c r="P14">
        <v>5</v>
      </c>
      <c r="S14">
        <v>1</v>
      </c>
    </row>
    <row r="15" spans="1:23" x14ac:dyDescent="0.25">
      <c r="A15" t="s">
        <v>56</v>
      </c>
      <c r="B15" t="s">
        <v>57</v>
      </c>
      <c r="C15" t="s">
        <v>43</v>
      </c>
      <c r="D15" t="s">
        <v>30</v>
      </c>
      <c r="E15">
        <v>56</v>
      </c>
      <c r="H15">
        <v>1</v>
      </c>
      <c r="P15">
        <v>4</v>
      </c>
      <c r="R15">
        <v>1</v>
      </c>
    </row>
    <row r="16" spans="1:23" x14ac:dyDescent="0.25">
      <c r="A16" t="s">
        <v>58</v>
      </c>
      <c r="B16" t="s">
        <v>31</v>
      </c>
      <c r="C16" t="s">
        <v>33</v>
      </c>
      <c r="D16" t="s">
        <v>30</v>
      </c>
      <c r="E16">
        <v>45</v>
      </c>
      <c r="H16">
        <v>1</v>
      </c>
      <c r="P16">
        <v>4</v>
      </c>
      <c r="R16">
        <v>1</v>
      </c>
    </row>
    <row r="17" spans="1:22" x14ac:dyDescent="0.25">
      <c r="A17" t="s">
        <v>59</v>
      </c>
      <c r="B17" t="s">
        <v>60</v>
      </c>
      <c r="C17" t="s">
        <v>33</v>
      </c>
      <c r="D17" t="s">
        <v>30</v>
      </c>
      <c r="E17">
        <v>44</v>
      </c>
      <c r="I17">
        <v>1</v>
      </c>
      <c r="P17">
        <v>5</v>
      </c>
      <c r="R17">
        <v>1</v>
      </c>
    </row>
    <row r="18" spans="1:22" x14ac:dyDescent="0.25">
      <c r="A18" t="s">
        <v>61</v>
      </c>
      <c r="B18" t="s">
        <v>62</v>
      </c>
      <c r="C18" t="s">
        <v>38</v>
      </c>
      <c r="D18" t="s">
        <v>30</v>
      </c>
      <c r="E18">
        <v>47</v>
      </c>
      <c r="H18">
        <v>1</v>
      </c>
      <c r="P18">
        <v>4</v>
      </c>
      <c r="R18">
        <v>1</v>
      </c>
    </row>
    <row r="19" spans="1:22" x14ac:dyDescent="0.25">
      <c r="A19" t="s">
        <v>63</v>
      </c>
      <c r="B19" t="s">
        <v>64</v>
      </c>
      <c r="C19" t="s">
        <v>33</v>
      </c>
      <c r="D19" t="s">
        <v>30</v>
      </c>
      <c r="E19">
        <v>43</v>
      </c>
      <c r="H19">
        <v>1</v>
      </c>
      <c r="P19">
        <v>5</v>
      </c>
      <c r="S19">
        <v>1</v>
      </c>
    </row>
    <row r="20" spans="1:22" x14ac:dyDescent="0.25">
      <c r="A20" t="s">
        <v>65</v>
      </c>
      <c r="B20" t="s">
        <v>66</v>
      </c>
      <c r="C20" t="s">
        <v>40</v>
      </c>
      <c r="D20" t="s">
        <v>30</v>
      </c>
      <c r="E20">
        <v>41</v>
      </c>
      <c r="H20">
        <v>1</v>
      </c>
      <c r="P20">
        <v>5</v>
      </c>
      <c r="S20">
        <v>1</v>
      </c>
    </row>
    <row r="21" spans="1:22" x14ac:dyDescent="0.25">
      <c r="A21" t="s">
        <v>67</v>
      </c>
      <c r="B21" t="s">
        <v>68</v>
      </c>
      <c r="C21" t="s">
        <v>34</v>
      </c>
      <c r="D21" t="s">
        <v>41</v>
      </c>
      <c r="E21">
        <v>38</v>
      </c>
      <c r="M21">
        <v>1</v>
      </c>
      <c r="P21">
        <v>3</v>
      </c>
      <c r="U21">
        <v>1</v>
      </c>
    </row>
    <row r="22" spans="1:22" x14ac:dyDescent="0.25">
      <c r="A22" t="s">
        <v>69</v>
      </c>
      <c r="B22" t="s">
        <v>70</v>
      </c>
      <c r="C22" t="s">
        <v>34</v>
      </c>
      <c r="D22" t="s">
        <v>30</v>
      </c>
      <c r="E22">
        <v>46</v>
      </c>
      <c r="K22">
        <v>1</v>
      </c>
      <c r="P22">
        <v>4</v>
      </c>
      <c r="T22">
        <v>1</v>
      </c>
    </row>
    <row r="23" spans="1:22" x14ac:dyDescent="0.25">
      <c r="A23" t="s">
        <v>71</v>
      </c>
      <c r="B23" t="s">
        <v>72</v>
      </c>
      <c r="C23" t="s">
        <v>29</v>
      </c>
      <c r="D23" t="s">
        <v>41</v>
      </c>
      <c r="E23">
        <v>51</v>
      </c>
      <c r="K23">
        <v>1</v>
      </c>
      <c r="P23">
        <v>3</v>
      </c>
      <c r="R23">
        <v>1</v>
      </c>
    </row>
    <row r="24" spans="1:22" x14ac:dyDescent="0.25">
      <c r="A24" t="s">
        <v>73</v>
      </c>
      <c r="B24" t="s">
        <v>74</v>
      </c>
      <c r="C24" t="s">
        <v>33</v>
      </c>
      <c r="D24" t="s">
        <v>30</v>
      </c>
      <c r="E24">
        <v>55</v>
      </c>
      <c r="M24">
        <v>1</v>
      </c>
      <c r="P24">
        <v>5</v>
      </c>
      <c r="V24">
        <v>1</v>
      </c>
    </row>
    <row r="25" spans="1:22" x14ac:dyDescent="0.25">
      <c r="A25" t="s">
        <v>75</v>
      </c>
      <c r="B25" t="s">
        <v>76</v>
      </c>
      <c r="C25" t="s">
        <v>38</v>
      </c>
      <c r="D25" t="s">
        <v>30</v>
      </c>
      <c r="E25">
        <v>44</v>
      </c>
      <c r="K25">
        <v>1</v>
      </c>
      <c r="P25">
        <v>4</v>
      </c>
      <c r="S25">
        <v>1</v>
      </c>
    </row>
    <row r="26" spans="1:22" x14ac:dyDescent="0.25">
      <c r="A26" t="s">
        <v>77</v>
      </c>
      <c r="B26" t="s">
        <v>78</v>
      </c>
      <c r="C26" t="s">
        <v>38</v>
      </c>
      <c r="D26" t="s">
        <v>30</v>
      </c>
      <c r="E26">
        <v>43</v>
      </c>
      <c r="I26">
        <v>1</v>
      </c>
      <c r="P26">
        <v>3</v>
      </c>
      <c r="S26">
        <v>1</v>
      </c>
    </row>
    <row r="27" spans="1:22" x14ac:dyDescent="0.25">
      <c r="A27" t="s">
        <v>79</v>
      </c>
      <c r="B27" t="s">
        <v>80</v>
      </c>
      <c r="C27" t="s">
        <v>43</v>
      </c>
      <c r="D27" t="s">
        <v>41</v>
      </c>
      <c r="E27">
        <v>41</v>
      </c>
      <c r="I27">
        <v>1</v>
      </c>
      <c r="P27">
        <v>4</v>
      </c>
      <c r="R27">
        <v>1</v>
      </c>
    </row>
    <row r="28" spans="1:22" x14ac:dyDescent="0.25">
      <c r="A28" t="s">
        <v>81</v>
      </c>
      <c r="B28" t="s">
        <v>47</v>
      </c>
      <c r="C28" t="s">
        <v>40</v>
      </c>
      <c r="D28" t="s">
        <v>30</v>
      </c>
      <c r="E28">
        <v>39</v>
      </c>
      <c r="I28">
        <v>1</v>
      </c>
      <c r="P28">
        <v>4</v>
      </c>
      <c r="S28">
        <v>1</v>
      </c>
    </row>
    <row r="29" spans="1:22" x14ac:dyDescent="0.25">
      <c r="A29" t="s">
        <v>82</v>
      </c>
      <c r="B29" t="s">
        <v>83</v>
      </c>
      <c r="C29" t="s">
        <v>40</v>
      </c>
      <c r="D29" t="s">
        <v>30</v>
      </c>
      <c r="E29">
        <v>45</v>
      </c>
      <c r="G29">
        <v>1</v>
      </c>
      <c r="P29">
        <v>3</v>
      </c>
      <c r="R29">
        <v>1</v>
      </c>
    </row>
    <row r="30" spans="1:22" x14ac:dyDescent="0.25">
      <c r="A30" t="s">
        <v>84</v>
      </c>
      <c r="B30" t="s">
        <v>85</v>
      </c>
      <c r="C30" t="s">
        <v>34</v>
      </c>
      <c r="D30" t="s">
        <v>30</v>
      </c>
      <c r="E30">
        <v>46</v>
      </c>
      <c r="H30">
        <v>1</v>
      </c>
      <c r="P30">
        <v>4</v>
      </c>
      <c r="R30">
        <v>1</v>
      </c>
    </row>
    <row r="31" spans="1:22" x14ac:dyDescent="0.25">
      <c r="A31" t="s">
        <v>86</v>
      </c>
      <c r="B31" t="s">
        <v>87</v>
      </c>
      <c r="C31" t="s">
        <v>40</v>
      </c>
      <c r="D31" t="s">
        <v>30</v>
      </c>
      <c r="E31">
        <v>31</v>
      </c>
      <c r="I31">
        <v>1</v>
      </c>
      <c r="P31">
        <v>1</v>
      </c>
      <c r="R31">
        <v>1</v>
      </c>
    </row>
    <row r="32" spans="1:22" x14ac:dyDescent="0.25">
      <c r="A32" t="s">
        <v>88</v>
      </c>
      <c r="B32" t="s">
        <v>89</v>
      </c>
      <c r="C32" t="s">
        <v>40</v>
      </c>
      <c r="D32" t="s">
        <v>30</v>
      </c>
      <c r="E32">
        <v>39</v>
      </c>
      <c r="J32">
        <v>1</v>
      </c>
      <c r="P32">
        <v>3</v>
      </c>
      <c r="R32">
        <v>1</v>
      </c>
    </row>
    <row r="34" spans="2:23" x14ac:dyDescent="0.25">
      <c r="B34" t="s">
        <v>106</v>
      </c>
      <c r="G34">
        <f>SUM(G3:G32)</f>
        <v>1</v>
      </c>
      <c r="H34">
        <f t="shared" ref="H34:M34" si="0">SUM(H3:H32)</f>
        <v>9</v>
      </c>
      <c r="I34">
        <f t="shared" si="0"/>
        <v>8</v>
      </c>
      <c r="J34">
        <f t="shared" si="0"/>
        <v>2</v>
      </c>
      <c r="K34">
        <f t="shared" si="0"/>
        <v>7</v>
      </c>
      <c r="L34">
        <f t="shared" si="0"/>
        <v>1</v>
      </c>
      <c r="M34">
        <f t="shared" si="0"/>
        <v>2</v>
      </c>
      <c r="Q34">
        <f>SUM(Q3:Q32)</f>
        <v>1</v>
      </c>
      <c r="R34">
        <f t="shared" ref="R34:W34" si="1">SUM(R3:R32)</f>
        <v>12</v>
      </c>
      <c r="S34">
        <f t="shared" si="1"/>
        <v>9</v>
      </c>
      <c r="T34">
        <f t="shared" si="1"/>
        <v>4</v>
      </c>
      <c r="U34">
        <f t="shared" si="1"/>
        <v>1</v>
      </c>
      <c r="V34">
        <f t="shared" si="1"/>
        <v>2</v>
      </c>
      <c r="W34">
        <f t="shared" si="1"/>
        <v>1</v>
      </c>
    </row>
    <row r="35" spans="2:23" x14ac:dyDescent="0.25">
      <c r="E35">
        <f>AVERAGE(E3:E32)</f>
        <v>43.733333333333334</v>
      </c>
    </row>
    <row r="36" spans="2:23" x14ac:dyDescent="0.25">
      <c r="B36" t="s">
        <v>127</v>
      </c>
      <c r="C36">
        <v>1</v>
      </c>
    </row>
    <row r="37" spans="2:23" x14ac:dyDescent="0.25">
      <c r="C37">
        <v>2</v>
      </c>
    </row>
    <row r="38" spans="2:23" x14ac:dyDescent="0.25">
      <c r="C38">
        <v>3</v>
      </c>
    </row>
    <row r="39" spans="2:23" x14ac:dyDescent="0.25">
      <c r="C39">
        <v>4</v>
      </c>
    </row>
    <row r="40" spans="2:23" x14ac:dyDescent="0.25">
      <c r="C40">
        <v>5</v>
      </c>
    </row>
    <row r="41" spans="2:23" x14ac:dyDescent="0.25">
      <c r="C41">
        <v>6</v>
      </c>
    </row>
    <row r="43" spans="2:23" x14ac:dyDescent="0.25">
      <c r="B43" t="s">
        <v>135</v>
      </c>
    </row>
  </sheetData>
  <mergeCells count="2">
    <mergeCell ref="F1:O1"/>
    <mergeCell ref="Q1:W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"/>
  <sheetViews>
    <sheetView workbookViewId="0">
      <selection sqref="A1:A2"/>
    </sheetView>
  </sheetViews>
  <sheetFormatPr defaultRowHeight="15" x14ac:dyDescent="0.25"/>
  <cols>
    <col min="1" max="1" width="22.5703125" customWidth="1"/>
    <col min="2" max="2" width="86.5703125" bestFit="1" customWidth="1"/>
    <col min="8" max="8" width="10.7109375" customWidth="1"/>
    <col min="9" max="9" width="17.7109375" customWidth="1"/>
    <col min="19" max="19" width="18" customWidth="1"/>
    <col min="25" max="25" width="18.140625" customWidth="1"/>
    <col min="26" max="26" width="14.85546875" customWidth="1"/>
    <col min="27" max="27" width="15.85546875" customWidth="1"/>
    <col min="28" max="28" width="15.28515625" customWidth="1"/>
    <col min="29" max="29" width="13.42578125" customWidth="1"/>
    <col min="30" max="30" width="18.140625" customWidth="1"/>
  </cols>
  <sheetData>
    <row r="1" spans="1:29" x14ac:dyDescent="0.25">
      <c r="A1" s="18" t="s">
        <v>0</v>
      </c>
      <c r="B1" s="18" t="s">
        <v>1</v>
      </c>
      <c r="C1" s="19" t="s">
        <v>90</v>
      </c>
      <c r="D1" s="19"/>
      <c r="E1" s="19"/>
      <c r="F1" s="19" t="s">
        <v>91</v>
      </c>
      <c r="G1" s="19"/>
      <c r="H1" s="19" t="s">
        <v>94</v>
      </c>
      <c r="I1" s="19"/>
      <c r="J1" s="19" t="s">
        <v>95</v>
      </c>
      <c r="K1" s="19"/>
      <c r="L1" s="19"/>
      <c r="M1" s="19"/>
      <c r="N1" s="19" t="s">
        <v>96</v>
      </c>
      <c r="O1" s="19"/>
      <c r="P1" s="19"/>
      <c r="Q1" s="19"/>
      <c r="R1" s="19" t="s">
        <v>97</v>
      </c>
      <c r="S1" s="19"/>
      <c r="T1" s="19" t="s">
        <v>98</v>
      </c>
      <c r="U1" s="19"/>
      <c r="V1" s="19"/>
      <c r="W1" s="19"/>
      <c r="X1" s="2" t="s">
        <v>99</v>
      </c>
      <c r="Y1" s="2"/>
      <c r="Z1" s="19" t="s">
        <v>101</v>
      </c>
      <c r="AA1" s="19"/>
      <c r="AB1" s="19"/>
      <c r="AC1" s="19"/>
    </row>
    <row r="2" spans="1:29" x14ac:dyDescent="0.25">
      <c r="A2" s="18"/>
      <c r="B2" s="18"/>
      <c r="C2" s="2">
        <v>1</v>
      </c>
      <c r="D2" s="2">
        <v>2</v>
      </c>
      <c r="E2" s="2">
        <v>3</v>
      </c>
      <c r="F2" s="2" t="s">
        <v>92</v>
      </c>
      <c r="G2" s="2" t="s">
        <v>93</v>
      </c>
      <c r="H2" s="2" t="s">
        <v>92</v>
      </c>
      <c r="I2" s="2" t="s">
        <v>93</v>
      </c>
      <c r="J2" s="2">
        <v>1</v>
      </c>
      <c r="K2" s="2">
        <v>2</v>
      </c>
      <c r="L2" s="2">
        <v>3</v>
      </c>
      <c r="M2" s="2">
        <v>4</v>
      </c>
      <c r="N2" s="2">
        <v>1</v>
      </c>
      <c r="O2" s="2">
        <v>2</v>
      </c>
      <c r="P2" s="2">
        <v>3</v>
      </c>
      <c r="Q2" s="2">
        <v>4</v>
      </c>
      <c r="R2" s="2" t="s">
        <v>92</v>
      </c>
      <c r="S2" s="2" t="s">
        <v>93</v>
      </c>
      <c r="T2" s="2">
        <v>1</v>
      </c>
      <c r="U2" s="2">
        <v>2</v>
      </c>
      <c r="V2" s="2">
        <v>3</v>
      </c>
      <c r="W2" s="2">
        <v>4</v>
      </c>
      <c r="X2" s="2" t="s">
        <v>100</v>
      </c>
      <c r="Y2" s="2" t="s">
        <v>93</v>
      </c>
      <c r="Z2" s="2" t="s">
        <v>102</v>
      </c>
      <c r="AA2" s="2" t="s">
        <v>103</v>
      </c>
      <c r="AB2" s="2" t="s">
        <v>104</v>
      </c>
      <c r="AC2" s="2" t="s">
        <v>105</v>
      </c>
    </row>
    <row r="3" spans="1:29" x14ac:dyDescent="0.25">
      <c r="A3" s="2" t="s">
        <v>21</v>
      </c>
      <c r="B3" s="2" t="s">
        <v>28</v>
      </c>
      <c r="C3" s="2"/>
      <c r="D3" s="2">
        <v>1</v>
      </c>
      <c r="E3" s="2">
        <v>1</v>
      </c>
      <c r="F3" s="2"/>
      <c r="G3" s="2">
        <v>1</v>
      </c>
      <c r="H3" s="2"/>
      <c r="I3" s="2">
        <v>1</v>
      </c>
      <c r="J3" s="2">
        <v>1</v>
      </c>
      <c r="K3" s="2">
        <v>1</v>
      </c>
      <c r="L3" s="2"/>
      <c r="M3" s="2"/>
      <c r="N3" s="2">
        <v>1</v>
      </c>
      <c r="O3" s="2">
        <v>1</v>
      </c>
      <c r="P3" s="2"/>
      <c r="Q3" s="2"/>
      <c r="R3" s="2">
        <v>1</v>
      </c>
      <c r="S3" s="2"/>
      <c r="T3" s="2"/>
      <c r="U3" s="2">
        <v>1</v>
      </c>
      <c r="V3" s="2"/>
      <c r="W3" s="2"/>
      <c r="X3" s="2"/>
      <c r="Y3" s="2">
        <v>1</v>
      </c>
      <c r="Z3" s="2"/>
      <c r="AA3" s="2"/>
      <c r="AB3" s="2"/>
      <c r="AC3" s="2"/>
    </row>
    <row r="4" spans="1:29" x14ac:dyDescent="0.25">
      <c r="A4" s="2" t="s">
        <v>22</v>
      </c>
      <c r="B4" s="2" t="s">
        <v>32</v>
      </c>
      <c r="C4" s="2"/>
      <c r="D4" s="2">
        <v>1</v>
      </c>
      <c r="E4" s="2">
        <v>1</v>
      </c>
      <c r="F4" s="2"/>
      <c r="G4" s="2">
        <v>1</v>
      </c>
      <c r="H4" s="2"/>
      <c r="I4" s="2">
        <v>1</v>
      </c>
      <c r="J4" s="2">
        <v>1</v>
      </c>
      <c r="K4" s="2"/>
      <c r="L4" s="2"/>
      <c r="M4" s="2"/>
      <c r="N4" s="2">
        <v>1</v>
      </c>
      <c r="O4" s="2">
        <v>1</v>
      </c>
      <c r="P4" s="2"/>
      <c r="Q4" s="2"/>
      <c r="R4" s="2">
        <v>1</v>
      </c>
      <c r="S4" s="2"/>
      <c r="T4" s="2">
        <v>1</v>
      </c>
      <c r="U4" s="2"/>
      <c r="V4" s="2"/>
      <c r="W4" s="2"/>
      <c r="X4" s="2">
        <v>1</v>
      </c>
      <c r="Y4" s="2"/>
      <c r="Z4" s="2"/>
      <c r="AA4" s="2">
        <v>1</v>
      </c>
      <c r="AB4" s="2"/>
      <c r="AC4" s="2"/>
    </row>
    <row r="5" spans="1:29" x14ac:dyDescent="0.25">
      <c r="A5" s="2" t="s">
        <v>23</v>
      </c>
      <c r="B5" s="2" t="s">
        <v>36</v>
      </c>
      <c r="C5" s="2"/>
      <c r="D5" s="2">
        <v>1</v>
      </c>
      <c r="E5" s="2">
        <v>1</v>
      </c>
      <c r="F5" s="2">
        <v>1</v>
      </c>
      <c r="G5" s="2"/>
      <c r="H5" s="2"/>
      <c r="I5" s="2">
        <v>1</v>
      </c>
      <c r="J5" s="2">
        <v>1</v>
      </c>
      <c r="K5" s="2"/>
      <c r="L5" s="2"/>
      <c r="M5" s="2"/>
      <c r="N5" s="2"/>
      <c r="O5" s="2">
        <v>1</v>
      </c>
      <c r="P5" s="2"/>
      <c r="Q5" s="2"/>
      <c r="R5" s="2">
        <v>1</v>
      </c>
      <c r="S5" s="2"/>
      <c r="T5" s="2">
        <v>1</v>
      </c>
      <c r="U5" s="2"/>
      <c r="V5" s="2"/>
      <c r="W5" s="2"/>
      <c r="X5" s="2">
        <v>1</v>
      </c>
      <c r="Y5" s="2"/>
      <c r="Z5" s="2">
        <v>1</v>
      </c>
      <c r="AA5" s="2"/>
      <c r="AB5" s="2"/>
      <c r="AC5" s="2"/>
    </row>
    <row r="6" spans="1:29" x14ac:dyDescent="0.25">
      <c r="A6" s="2" t="s">
        <v>24</v>
      </c>
      <c r="B6" s="2" t="s">
        <v>37</v>
      </c>
      <c r="C6" s="2"/>
      <c r="D6" s="2">
        <v>1</v>
      </c>
      <c r="E6" s="2"/>
      <c r="F6" s="2"/>
      <c r="G6" s="2">
        <v>1</v>
      </c>
      <c r="H6" s="2"/>
      <c r="I6" s="2">
        <v>1</v>
      </c>
      <c r="J6" s="2">
        <v>1</v>
      </c>
      <c r="K6" s="2"/>
      <c r="L6" s="2"/>
      <c r="M6" s="2"/>
      <c r="N6" s="2"/>
      <c r="O6" s="2">
        <v>1</v>
      </c>
      <c r="P6" s="2"/>
      <c r="Q6" s="2"/>
      <c r="R6" s="2">
        <v>1</v>
      </c>
      <c r="S6" s="2"/>
      <c r="T6" s="2"/>
      <c r="U6" s="2">
        <v>1</v>
      </c>
      <c r="V6" s="2">
        <v>1</v>
      </c>
      <c r="W6" s="2"/>
      <c r="X6" s="2">
        <v>1</v>
      </c>
      <c r="Y6" s="2"/>
      <c r="Z6" s="2"/>
      <c r="AA6" s="2">
        <v>1</v>
      </c>
      <c r="AB6" s="2"/>
      <c r="AC6" s="2"/>
    </row>
    <row r="7" spans="1:29" x14ac:dyDescent="0.25">
      <c r="A7" s="2" t="s">
        <v>25</v>
      </c>
      <c r="B7" s="2" t="s">
        <v>39</v>
      </c>
      <c r="C7" s="2"/>
      <c r="D7" s="2"/>
      <c r="E7" s="2">
        <v>1</v>
      </c>
      <c r="F7" s="2"/>
      <c r="G7" s="2">
        <v>1</v>
      </c>
      <c r="H7" s="2"/>
      <c r="I7" s="2">
        <v>1</v>
      </c>
      <c r="J7" s="2">
        <v>1</v>
      </c>
      <c r="K7" s="2"/>
      <c r="L7" s="2">
        <v>1</v>
      </c>
      <c r="M7" s="2"/>
      <c r="N7" s="2">
        <v>1</v>
      </c>
      <c r="O7" s="2">
        <v>1</v>
      </c>
      <c r="P7" s="2"/>
      <c r="Q7" s="2"/>
      <c r="R7" s="2">
        <v>1</v>
      </c>
      <c r="S7" s="2"/>
      <c r="T7" s="2"/>
      <c r="U7" s="2">
        <v>1</v>
      </c>
      <c r="V7" s="2">
        <v>1</v>
      </c>
      <c r="W7" s="2"/>
      <c r="X7" s="2">
        <v>1</v>
      </c>
      <c r="Y7" s="2"/>
      <c r="Z7" s="2">
        <v>1</v>
      </c>
      <c r="AA7" s="2"/>
      <c r="AB7" s="2"/>
      <c r="AC7" s="2"/>
    </row>
    <row r="8" spans="1:29" x14ac:dyDescent="0.25">
      <c r="A8" s="2" t="s">
        <v>26</v>
      </c>
      <c r="B8" s="2" t="s">
        <v>42</v>
      </c>
      <c r="C8" s="2"/>
      <c r="D8" s="2"/>
      <c r="E8" s="2">
        <v>1</v>
      </c>
      <c r="F8" s="2"/>
      <c r="G8" s="2">
        <v>1</v>
      </c>
      <c r="H8" s="2"/>
      <c r="I8" s="2">
        <v>1</v>
      </c>
      <c r="J8" s="2">
        <v>1</v>
      </c>
      <c r="K8" s="2"/>
      <c r="L8" s="2"/>
      <c r="M8" s="2"/>
      <c r="N8" s="2"/>
      <c r="O8" s="2">
        <v>1</v>
      </c>
      <c r="P8" s="2"/>
      <c r="Q8" s="2"/>
      <c r="R8" s="2"/>
      <c r="S8" s="2">
        <v>1</v>
      </c>
      <c r="T8" s="2"/>
      <c r="U8" s="2"/>
      <c r="V8" s="2"/>
      <c r="W8" s="2"/>
      <c r="X8" s="2"/>
      <c r="Y8" s="2">
        <v>1</v>
      </c>
      <c r="Z8" s="2"/>
      <c r="AA8" s="2"/>
      <c r="AB8" s="2"/>
      <c r="AC8" s="2"/>
    </row>
    <row r="9" spans="1:29" x14ac:dyDescent="0.25">
      <c r="A9" s="2" t="s">
        <v>27</v>
      </c>
      <c r="B9" s="2" t="s">
        <v>44</v>
      </c>
      <c r="C9" s="2"/>
      <c r="D9" s="2">
        <v>1</v>
      </c>
      <c r="E9" s="2"/>
      <c r="F9" s="2">
        <v>1</v>
      </c>
      <c r="G9" s="2"/>
      <c r="H9" s="2"/>
      <c r="I9" s="2">
        <v>1</v>
      </c>
      <c r="J9" s="2"/>
      <c r="K9" s="2">
        <v>1</v>
      </c>
      <c r="L9" s="2"/>
      <c r="M9" s="2"/>
      <c r="N9" s="2"/>
      <c r="O9" s="2">
        <v>1</v>
      </c>
      <c r="P9" s="2"/>
      <c r="Q9" s="2"/>
      <c r="R9" s="2">
        <v>1</v>
      </c>
      <c r="S9" s="2"/>
      <c r="T9" s="2">
        <v>1</v>
      </c>
      <c r="U9" s="2"/>
      <c r="V9" s="2"/>
      <c r="W9" s="2"/>
      <c r="X9" s="2"/>
      <c r="Y9" s="2">
        <v>1</v>
      </c>
      <c r="Z9" s="2"/>
      <c r="AA9" s="2"/>
      <c r="AB9" s="2"/>
      <c r="AC9" s="2"/>
    </row>
    <row r="10" spans="1:29" x14ac:dyDescent="0.25">
      <c r="A10" s="2" t="s">
        <v>46</v>
      </c>
      <c r="B10" s="2" t="s">
        <v>47</v>
      </c>
      <c r="C10" s="2"/>
      <c r="D10" s="2">
        <v>1</v>
      </c>
      <c r="E10" s="2">
        <v>1</v>
      </c>
      <c r="F10" s="2"/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2"/>
      <c r="Q10" s="2"/>
      <c r="R10" s="2">
        <v>1</v>
      </c>
      <c r="S10" s="2"/>
      <c r="T10" s="2"/>
      <c r="U10" s="2"/>
      <c r="V10" s="2"/>
      <c r="W10" s="2"/>
      <c r="X10" s="2"/>
      <c r="Y10" s="2">
        <v>1</v>
      </c>
      <c r="Z10" s="2"/>
      <c r="AA10" s="2"/>
      <c r="AB10" s="2"/>
      <c r="AC10" s="2"/>
    </row>
    <row r="11" spans="1:29" x14ac:dyDescent="0.25">
      <c r="A11" s="2" t="s">
        <v>48</v>
      </c>
      <c r="B11" s="2" t="s">
        <v>49</v>
      </c>
      <c r="C11" s="2"/>
      <c r="D11" s="2">
        <v>1</v>
      </c>
      <c r="E11" s="2"/>
      <c r="F11" s="2"/>
      <c r="G11" s="2">
        <v>1</v>
      </c>
      <c r="H11" s="2"/>
      <c r="I11" s="2">
        <v>1</v>
      </c>
      <c r="J11" s="2">
        <v>1</v>
      </c>
      <c r="K11" s="2"/>
      <c r="L11" s="2"/>
      <c r="M11" s="2"/>
      <c r="N11" s="2">
        <v>1</v>
      </c>
      <c r="O11" s="2">
        <v>1</v>
      </c>
      <c r="P11" s="2"/>
      <c r="Q11" s="2"/>
      <c r="R11" s="2">
        <v>1</v>
      </c>
      <c r="S11" s="2"/>
      <c r="T11" s="2"/>
      <c r="U11" s="2">
        <v>1</v>
      </c>
      <c r="V11" s="2"/>
      <c r="W11" s="2"/>
      <c r="X11" s="2">
        <v>1</v>
      </c>
      <c r="Y11" s="2"/>
      <c r="Z11" s="2"/>
      <c r="AA11" s="2">
        <v>1</v>
      </c>
      <c r="AB11" s="2"/>
      <c r="AC11" s="2"/>
    </row>
    <row r="12" spans="1:29" x14ac:dyDescent="0.25">
      <c r="A12" s="2" t="s">
        <v>50</v>
      </c>
      <c r="B12" s="2" t="s">
        <v>51</v>
      </c>
      <c r="C12" s="2"/>
      <c r="D12" s="2"/>
      <c r="E12" s="2">
        <v>1</v>
      </c>
      <c r="F12" s="2"/>
      <c r="G12" s="2">
        <v>1</v>
      </c>
      <c r="H12" s="2"/>
      <c r="I12" s="2">
        <v>1</v>
      </c>
      <c r="J12" s="2">
        <v>1</v>
      </c>
      <c r="K12" s="2"/>
      <c r="L12" s="2"/>
      <c r="M12" s="2"/>
      <c r="N12" s="2"/>
      <c r="O12" s="2">
        <v>1</v>
      </c>
      <c r="P12" s="2"/>
      <c r="Q12" s="2"/>
      <c r="R12" s="2">
        <v>1</v>
      </c>
      <c r="S12" s="2"/>
      <c r="T12" s="2"/>
      <c r="U12" s="2">
        <v>1</v>
      </c>
      <c r="V12" s="2"/>
      <c r="W12" s="2"/>
      <c r="X12" s="2">
        <v>1</v>
      </c>
      <c r="Y12" s="2"/>
      <c r="Z12" s="2"/>
      <c r="AA12" s="2"/>
      <c r="AB12" s="2">
        <v>1</v>
      </c>
      <c r="AC12" s="2"/>
    </row>
    <row r="13" spans="1:29" x14ac:dyDescent="0.25">
      <c r="A13" s="2" t="s">
        <v>52</v>
      </c>
      <c r="B13" s="2" t="s">
        <v>53</v>
      </c>
      <c r="C13" s="2"/>
      <c r="D13" s="2"/>
      <c r="E13" s="2">
        <v>1</v>
      </c>
      <c r="F13" s="2"/>
      <c r="G13" s="2">
        <v>1</v>
      </c>
      <c r="H13" s="2"/>
      <c r="I13" s="2">
        <v>1</v>
      </c>
      <c r="J13" s="2">
        <v>1</v>
      </c>
      <c r="K13" s="2"/>
      <c r="L13" s="2"/>
      <c r="M13" s="2"/>
      <c r="N13" s="2">
        <v>1</v>
      </c>
      <c r="O13" s="2"/>
      <c r="P13" s="2"/>
      <c r="Q13" s="2"/>
      <c r="R13" s="2">
        <v>1</v>
      </c>
      <c r="S13" s="2"/>
      <c r="T13" s="2"/>
      <c r="U13" s="2">
        <v>1</v>
      </c>
      <c r="V13" s="2"/>
      <c r="W13" s="2"/>
      <c r="X13" s="2">
        <v>1</v>
      </c>
      <c r="Y13" s="2"/>
      <c r="Z13" s="2">
        <v>1</v>
      </c>
      <c r="AA13" s="2"/>
      <c r="AB13" s="2"/>
      <c r="AC13" s="2"/>
    </row>
    <row r="14" spans="1:29" x14ac:dyDescent="0.25">
      <c r="A14" s="2" t="s">
        <v>54</v>
      </c>
      <c r="B14" s="2" t="s">
        <v>55</v>
      </c>
      <c r="C14" s="2"/>
      <c r="D14" s="2">
        <v>1</v>
      </c>
      <c r="E14" s="2"/>
      <c r="F14" s="2"/>
      <c r="G14" s="2">
        <v>1</v>
      </c>
      <c r="H14" s="2"/>
      <c r="I14" s="2">
        <v>1</v>
      </c>
      <c r="J14" s="2"/>
      <c r="K14" s="2"/>
      <c r="L14" s="2"/>
      <c r="M14" s="2"/>
      <c r="N14" s="2"/>
      <c r="O14" s="2">
        <v>1</v>
      </c>
      <c r="P14" s="2"/>
      <c r="Q14" s="2"/>
      <c r="R14" s="2">
        <v>1</v>
      </c>
      <c r="S14" s="2"/>
      <c r="T14" s="2">
        <v>1</v>
      </c>
      <c r="U14" s="2"/>
      <c r="V14" s="2"/>
      <c r="W14" s="2"/>
      <c r="X14" s="2">
        <v>1</v>
      </c>
      <c r="Y14" s="2"/>
      <c r="Z14" s="2"/>
      <c r="AA14" s="2"/>
      <c r="AB14" s="2"/>
      <c r="AC14" s="2">
        <v>1</v>
      </c>
    </row>
    <row r="15" spans="1:29" x14ac:dyDescent="0.25">
      <c r="A15" s="2" t="s">
        <v>56</v>
      </c>
      <c r="B15" s="2" t="s">
        <v>57</v>
      </c>
      <c r="C15" s="2"/>
      <c r="D15" s="2">
        <v>1</v>
      </c>
      <c r="E15" s="2">
        <v>1</v>
      </c>
      <c r="F15" s="2"/>
      <c r="G15" s="2">
        <v>1</v>
      </c>
      <c r="H15" s="2"/>
      <c r="I15" s="2">
        <v>1</v>
      </c>
      <c r="J15" s="2">
        <v>1</v>
      </c>
      <c r="K15" s="2"/>
      <c r="L15" s="2"/>
      <c r="M15" s="2"/>
      <c r="N15" s="2">
        <v>1</v>
      </c>
      <c r="O15" s="2">
        <v>1</v>
      </c>
      <c r="P15" s="2"/>
      <c r="Q15" s="2"/>
      <c r="R15" s="2">
        <v>1</v>
      </c>
      <c r="S15" s="2"/>
      <c r="T15" s="2">
        <v>1</v>
      </c>
      <c r="U15" s="2">
        <v>1</v>
      </c>
      <c r="V15" s="2"/>
      <c r="W15" s="2"/>
      <c r="X15" s="2">
        <v>1</v>
      </c>
      <c r="Y15" s="2"/>
      <c r="Z15" s="2"/>
      <c r="AA15" s="2"/>
      <c r="AB15" s="2">
        <v>1</v>
      </c>
      <c r="AC15" s="2"/>
    </row>
    <row r="16" spans="1:29" x14ac:dyDescent="0.25">
      <c r="A16" s="2" t="s">
        <v>58</v>
      </c>
      <c r="B16" s="2" t="s">
        <v>31</v>
      </c>
      <c r="C16" s="2"/>
      <c r="D16" s="2">
        <v>1</v>
      </c>
      <c r="E16" s="2"/>
      <c r="F16" s="2"/>
      <c r="G16" s="2">
        <v>1</v>
      </c>
      <c r="H16" s="2"/>
      <c r="I16" s="2">
        <v>1</v>
      </c>
      <c r="J16" s="2">
        <v>1</v>
      </c>
      <c r="K16" s="2"/>
      <c r="L16" s="2"/>
      <c r="M16" s="2"/>
      <c r="N16" s="2"/>
      <c r="O16" s="2">
        <v>1</v>
      </c>
      <c r="P16" s="2"/>
      <c r="Q16" s="2"/>
      <c r="R16" s="2">
        <v>1</v>
      </c>
      <c r="S16" s="2"/>
      <c r="T16" s="2">
        <v>1</v>
      </c>
      <c r="U16" s="2">
        <v>1</v>
      </c>
      <c r="V16" s="2"/>
      <c r="W16" s="2"/>
      <c r="X16" s="2"/>
      <c r="Y16" s="2">
        <v>1</v>
      </c>
      <c r="Z16" s="2"/>
      <c r="AA16" s="2"/>
      <c r="AB16" s="2"/>
      <c r="AC16" s="2"/>
    </row>
    <row r="17" spans="1:29" x14ac:dyDescent="0.25">
      <c r="A17" s="2" t="s">
        <v>59</v>
      </c>
      <c r="B17" s="2" t="s">
        <v>60</v>
      </c>
      <c r="C17" s="2"/>
      <c r="D17" s="2">
        <v>1</v>
      </c>
      <c r="E17" s="2">
        <v>1</v>
      </c>
      <c r="F17" s="2"/>
      <c r="G17" s="2">
        <v>1</v>
      </c>
      <c r="H17" s="2"/>
      <c r="I17" s="2">
        <v>1</v>
      </c>
      <c r="J17" s="2">
        <v>1</v>
      </c>
      <c r="K17" s="2"/>
      <c r="L17" s="2">
        <v>1</v>
      </c>
      <c r="M17" s="2"/>
      <c r="N17" s="2">
        <v>1</v>
      </c>
      <c r="O17" s="2">
        <v>1</v>
      </c>
      <c r="P17" s="2"/>
      <c r="Q17" s="2"/>
      <c r="R17" s="2">
        <v>1</v>
      </c>
      <c r="S17" s="2"/>
      <c r="T17" s="2">
        <v>1</v>
      </c>
      <c r="U17" s="2">
        <v>1</v>
      </c>
      <c r="V17" s="2"/>
      <c r="W17" s="2"/>
      <c r="X17" s="2"/>
      <c r="Y17" s="2">
        <v>1</v>
      </c>
      <c r="Z17" s="2"/>
      <c r="AA17" s="2"/>
      <c r="AB17" s="2"/>
      <c r="AC17" s="2"/>
    </row>
    <row r="18" spans="1:29" x14ac:dyDescent="0.25">
      <c r="A18" s="2" t="s">
        <v>61</v>
      </c>
      <c r="B18" s="2" t="s">
        <v>62</v>
      </c>
      <c r="C18" s="2"/>
      <c r="D18" s="2"/>
      <c r="E18" s="2">
        <v>1</v>
      </c>
      <c r="F18" s="2"/>
      <c r="G18" s="2">
        <v>1</v>
      </c>
      <c r="H18" s="2"/>
      <c r="I18" s="2">
        <v>1</v>
      </c>
      <c r="J18" s="2">
        <v>1</v>
      </c>
      <c r="K18" s="2"/>
      <c r="L18" s="2"/>
      <c r="M18" s="2"/>
      <c r="N18" s="2"/>
      <c r="O18" s="2">
        <v>1</v>
      </c>
      <c r="P18" s="2"/>
      <c r="Q18" s="2"/>
      <c r="R18" s="2">
        <v>1</v>
      </c>
      <c r="S18" s="2"/>
      <c r="T18" s="2">
        <v>1</v>
      </c>
      <c r="U18" s="2"/>
      <c r="V18" s="2"/>
      <c r="W18" s="2"/>
      <c r="X18" s="2"/>
      <c r="Y18" s="2">
        <v>1</v>
      </c>
      <c r="Z18" s="2"/>
      <c r="AA18" s="2"/>
      <c r="AB18" s="2"/>
      <c r="AC18" s="2"/>
    </row>
    <row r="19" spans="1:29" x14ac:dyDescent="0.25">
      <c r="A19" s="2" t="s">
        <v>63</v>
      </c>
      <c r="B19" s="2" t="s">
        <v>64</v>
      </c>
      <c r="C19" s="2"/>
      <c r="D19" s="2">
        <v>1</v>
      </c>
      <c r="E19" s="2">
        <v>1</v>
      </c>
      <c r="F19" s="2"/>
      <c r="G19" s="2">
        <v>1</v>
      </c>
      <c r="H19" s="2"/>
      <c r="I19" s="2">
        <v>1</v>
      </c>
      <c r="J19" s="2">
        <v>1</v>
      </c>
      <c r="K19" s="2">
        <v>1</v>
      </c>
      <c r="L19" s="2"/>
      <c r="M19" s="2"/>
      <c r="N19" s="2">
        <v>1</v>
      </c>
      <c r="O19" s="2">
        <v>1</v>
      </c>
      <c r="P19" s="2"/>
      <c r="Q19" s="2"/>
      <c r="R19" s="2">
        <v>1</v>
      </c>
      <c r="S19" s="2"/>
      <c r="T19" s="2">
        <v>1</v>
      </c>
      <c r="U19" s="2"/>
      <c r="V19" s="2"/>
      <c r="W19" s="2"/>
      <c r="X19" s="2"/>
      <c r="Y19" s="2">
        <v>1</v>
      </c>
      <c r="Z19" s="2"/>
      <c r="AA19" s="2"/>
      <c r="AB19" s="2"/>
      <c r="AC19" s="2"/>
    </row>
    <row r="20" spans="1:29" x14ac:dyDescent="0.25">
      <c r="A20" s="2" t="s">
        <v>65</v>
      </c>
      <c r="B20" s="2" t="s">
        <v>66</v>
      </c>
      <c r="C20" s="2"/>
      <c r="D20" s="2">
        <v>1</v>
      </c>
      <c r="E20" s="2"/>
      <c r="F20" s="2"/>
      <c r="G20" s="2">
        <v>1</v>
      </c>
      <c r="H20" s="2"/>
      <c r="I20" s="2">
        <v>1</v>
      </c>
      <c r="J20" s="2">
        <v>1</v>
      </c>
      <c r="K20" s="2"/>
      <c r="L20" s="2"/>
      <c r="M20" s="2"/>
      <c r="N20" s="2"/>
      <c r="O20" s="2">
        <v>1</v>
      </c>
      <c r="P20" s="2"/>
      <c r="Q20" s="2"/>
      <c r="R20" s="2">
        <v>1</v>
      </c>
      <c r="S20" s="2"/>
      <c r="T20" s="2"/>
      <c r="U20" s="2">
        <v>1</v>
      </c>
      <c r="V20" s="2"/>
      <c r="W20" s="2"/>
      <c r="X20" s="2"/>
      <c r="Y20" s="2">
        <v>1</v>
      </c>
      <c r="Z20" s="2"/>
      <c r="AA20" s="2"/>
      <c r="AB20" s="2"/>
      <c r="AC20" s="2"/>
    </row>
    <row r="21" spans="1:29" x14ac:dyDescent="0.25">
      <c r="A21" s="2" t="s">
        <v>67</v>
      </c>
      <c r="B21" s="2" t="s">
        <v>68</v>
      </c>
      <c r="C21" s="2"/>
      <c r="D21" s="2"/>
      <c r="E21" s="2">
        <v>1</v>
      </c>
      <c r="F21" s="2"/>
      <c r="G21" s="2">
        <v>1</v>
      </c>
      <c r="H21" s="2"/>
      <c r="I21" s="2">
        <v>1</v>
      </c>
      <c r="J21" s="2"/>
      <c r="K21" s="2"/>
      <c r="L21" s="2"/>
      <c r="M21" s="2"/>
      <c r="N21" s="2"/>
      <c r="O21" s="2">
        <v>1</v>
      </c>
      <c r="P21" s="2"/>
      <c r="Q21" s="2"/>
      <c r="R21" s="2"/>
      <c r="S21" s="2">
        <v>1</v>
      </c>
      <c r="T21" s="2"/>
      <c r="U21" s="2"/>
      <c r="V21" s="2"/>
      <c r="W21" s="2"/>
      <c r="X21" s="2"/>
      <c r="Y21" s="2">
        <v>1</v>
      </c>
      <c r="Z21" s="2"/>
      <c r="AA21" s="2"/>
      <c r="AB21" s="2"/>
      <c r="AC21" s="2"/>
    </row>
    <row r="22" spans="1:29" x14ac:dyDescent="0.25">
      <c r="A22" s="2" t="s">
        <v>69</v>
      </c>
      <c r="B22" s="2" t="s">
        <v>70</v>
      </c>
      <c r="C22" s="2"/>
      <c r="D22" s="2">
        <v>1</v>
      </c>
      <c r="E22" s="2"/>
      <c r="F22" s="2"/>
      <c r="G22" s="2">
        <v>1</v>
      </c>
      <c r="H22" s="2"/>
      <c r="I22" s="2">
        <v>1</v>
      </c>
      <c r="J22" s="2">
        <v>1</v>
      </c>
      <c r="K22" s="2"/>
      <c r="L22" s="2"/>
      <c r="M22" s="2"/>
      <c r="N22" s="2">
        <v>1</v>
      </c>
      <c r="O22" s="2">
        <v>1</v>
      </c>
      <c r="P22" s="2"/>
      <c r="Q22" s="2"/>
      <c r="R22" s="2">
        <v>1</v>
      </c>
      <c r="S22" s="2"/>
      <c r="T22" s="2">
        <v>1</v>
      </c>
      <c r="U22" s="2"/>
      <c r="V22" s="2"/>
      <c r="W22" s="2"/>
      <c r="X22" s="2"/>
      <c r="Y22" s="2">
        <v>1</v>
      </c>
      <c r="Z22" s="2"/>
      <c r="AA22" s="2"/>
      <c r="AB22" s="2"/>
      <c r="AC22" s="2"/>
    </row>
    <row r="23" spans="1:29" x14ac:dyDescent="0.25">
      <c r="A23" s="2" t="s">
        <v>71</v>
      </c>
      <c r="B23" s="2" t="s">
        <v>72</v>
      </c>
      <c r="C23" s="2"/>
      <c r="D23" s="2">
        <v>1</v>
      </c>
      <c r="E23" s="2"/>
      <c r="F23" s="2"/>
      <c r="G23" s="2">
        <v>1</v>
      </c>
      <c r="H23" s="2"/>
      <c r="I23" s="2">
        <v>1</v>
      </c>
      <c r="J23" s="2">
        <v>1</v>
      </c>
      <c r="K23" s="2"/>
      <c r="L23" s="2"/>
      <c r="M23" s="2"/>
      <c r="N23" s="2"/>
      <c r="O23" s="2">
        <v>1</v>
      </c>
      <c r="P23" s="2"/>
      <c r="Q23" s="2"/>
      <c r="R23" s="2"/>
      <c r="S23" s="2">
        <v>1</v>
      </c>
      <c r="T23" s="2">
        <v>1</v>
      </c>
      <c r="U23" s="2"/>
      <c r="V23" s="2"/>
      <c r="W23" s="2"/>
      <c r="X23" s="2"/>
      <c r="Y23" s="2">
        <v>1</v>
      </c>
      <c r="Z23" s="2"/>
      <c r="AA23" s="2"/>
      <c r="AB23" s="2"/>
      <c r="AC23" s="2"/>
    </row>
    <row r="24" spans="1:29" x14ac:dyDescent="0.25">
      <c r="A24" s="2" t="s">
        <v>73</v>
      </c>
      <c r="B24" s="2" t="s">
        <v>74</v>
      </c>
      <c r="C24" s="2"/>
      <c r="D24" s="2">
        <v>1</v>
      </c>
      <c r="E24" s="2">
        <v>1</v>
      </c>
      <c r="F24" s="2"/>
      <c r="G24" s="2">
        <v>1</v>
      </c>
      <c r="H24" s="2"/>
      <c r="I24" s="2">
        <v>1</v>
      </c>
      <c r="J24" s="2">
        <v>1</v>
      </c>
      <c r="K24" s="2"/>
      <c r="L24" s="2">
        <v>1</v>
      </c>
      <c r="M24" s="2"/>
      <c r="N24" s="2">
        <v>1</v>
      </c>
      <c r="O24" s="2">
        <v>1</v>
      </c>
      <c r="P24" s="2">
        <v>1</v>
      </c>
      <c r="Q24" s="2"/>
      <c r="R24" s="2">
        <v>1</v>
      </c>
      <c r="S24" s="2"/>
      <c r="T24" s="2">
        <v>1</v>
      </c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</row>
    <row r="25" spans="1:29" x14ac:dyDescent="0.25">
      <c r="A25" s="2" t="s">
        <v>75</v>
      </c>
      <c r="B25" s="2" t="s">
        <v>76</v>
      </c>
      <c r="C25" s="2"/>
      <c r="D25" s="2">
        <v>1</v>
      </c>
      <c r="E25" s="2"/>
      <c r="F25" s="2">
        <v>1</v>
      </c>
      <c r="G25" s="2"/>
      <c r="H25" s="2">
        <v>1</v>
      </c>
      <c r="I25" s="2"/>
      <c r="J25" s="2">
        <v>1</v>
      </c>
      <c r="K25" s="2"/>
      <c r="L25" s="2"/>
      <c r="M25" s="2"/>
      <c r="N25" s="2">
        <v>1</v>
      </c>
      <c r="O25" s="2">
        <v>1</v>
      </c>
      <c r="P25" s="2"/>
      <c r="Q25" s="2"/>
      <c r="R25" s="2">
        <v>1</v>
      </c>
      <c r="S25" s="2"/>
      <c r="T25" s="2">
        <v>1</v>
      </c>
      <c r="U25" s="2"/>
      <c r="V25" s="2"/>
      <c r="W25" s="2"/>
      <c r="X25" s="2">
        <v>1</v>
      </c>
      <c r="Y25" s="2"/>
      <c r="Z25" s="2">
        <v>1</v>
      </c>
      <c r="AA25" s="2"/>
      <c r="AB25" s="2"/>
      <c r="AC25" s="2"/>
    </row>
    <row r="26" spans="1:29" x14ac:dyDescent="0.25">
      <c r="A26" s="2" t="s">
        <v>77</v>
      </c>
      <c r="B26" s="2" t="s">
        <v>78</v>
      </c>
      <c r="C26" s="2"/>
      <c r="D26" s="2">
        <v>1</v>
      </c>
      <c r="E26" s="2"/>
      <c r="F26" s="2">
        <v>1</v>
      </c>
      <c r="G26" s="2"/>
      <c r="H26" s="2"/>
      <c r="I26" s="2">
        <v>1</v>
      </c>
      <c r="J26" s="2">
        <v>1</v>
      </c>
      <c r="K26" s="2"/>
      <c r="L26" s="2"/>
      <c r="M26" s="2"/>
      <c r="N26" s="2"/>
      <c r="O26" s="2">
        <v>1</v>
      </c>
      <c r="P26" s="2"/>
      <c r="Q26" s="2"/>
      <c r="R26" s="2">
        <v>1</v>
      </c>
      <c r="S26" s="2"/>
      <c r="T26" s="2">
        <v>1</v>
      </c>
      <c r="U26" s="2"/>
      <c r="V26" s="2"/>
      <c r="W26" s="2"/>
      <c r="X26" s="2">
        <v>1</v>
      </c>
      <c r="Y26" s="2"/>
      <c r="Z26" s="2">
        <v>1</v>
      </c>
      <c r="AA26" s="2"/>
      <c r="AB26" s="2"/>
      <c r="AC26" s="2"/>
    </row>
    <row r="27" spans="1:29" x14ac:dyDescent="0.25">
      <c r="A27" s="2" t="s">
        <v>79</v>
      </c>
      <c r="B27" s="2" t="s">
        <v>80</v>
      </c>
      <c r="C27" s="2"/>
      <c r="D27" s="2">
        <v>1</v>
      </c>
      <c r="E27" s="2"/>
      <c r="F27" s="2"/>
      <c r="G27" s="2">
        <v>1</v>
      </c>
      <c r="H27" s="2"/>
      <c r="I27" s="2">
        <v>1</v>
      </c>
      <c r="J27" s="2">
        <v>1</v>
      </c>
      <c r="K27" s="2"/>
      <c r="L27" s="2"/>
      <c r="M27" s="2"/>
      <c r="N27" s="2"/>
      <c r="O27" s="2">
        <v>1</v>
      </c>
      <c r="P27" s="2"/>
      <c r="Q27" s="2"/>
      <c r="R27" s="2">
        <v>1</v>
      </c>
      <c r="S27" s="2"/>
      <c r="T27" s="2"/>
      <c r="U27" s="2"/>
      <c r="V27" s="2">
        <v>1</v>
      </c>
      <c r="W27" s="2"/>
      <c r="X27" s="2">
        <v>1</v>
      </c>
      <c r="Y27" s="2"/>
      <c r="Z27" s="2"/>
      <c r="AA27" s="2">
        <v>1</v>
      </c>
      <c r="AB27" s="2"/>
      <c r="AC27" s="2"/>
    </row>
    <row r="28" spans="1:29" x14ac:dyDescent="0.25">
      <c r="A28" s="2" t="s">
        <v>81</v>
      </c>
      <c r="B28" s="2" t="s">
        <v>47</v>
      </c>
      <c r="C28" s="2"/>
      <c r="D28" s="2">
        <v>1</v>
      </c>
      <c r="E28" s="2">
        <v>1</v>
      </c>
      <c r="F28" s="2"/>
      <c r="G28" s="2">
        <v>1</v>
      </c>
      <c r="H28" s="2"/>
      <c r="I28" s="2">
        <v>1</v>
      </c>
      <c r="J28" s="2">
        <v>1</v>
      </c>
      <c r="K28" s="2"/>
      <c r="L28" s="2"/>
      <c r="M28" s="2"/>
      <c r="N28" s="2"/>
      <c r="O28" s="2">
        <v>1</v>
      </c>
      <c r="P28" s="2"/>
      <c r="Q28" s="2"/>
      <c r="R28" s="2">
        <v>1</v>
      </c>
      <c r="S28" s="2"/>
      <c r="T28" s="2"/>
      <c r="U28" s="2"/>
      <c r="V28" s="2">
        <v>1</v>
      </c>
      <c r="W28" s="2"/>
      <c r="X28" s="2">
        <v>1</v>
      </c>
      <c r="Y28" s="2"/>
      <c r="Z28" s="2"/>
      <c r="AA28" s="2">
        <v>1</v>
      </c>
      <c r="AB28" s="2"/>
      <c r="AC28" s="2"/>
    </row>
    <row r="29" spans="1:29" x14ac:dyDescent="0.25">
      <c r="A29" s="2" t="s">
        <v>82</v>
      </c>
      <c r="B29" s="2" t="s">
        <v>83</v>
      </c>
      <c r="C29" s="2"/>
      <c r="D29" s="2">
        <v>1</v>
      </c>
      <c r="E29" s="2"/>
      <c r="F29" s="2"/>
      <c r="G29" s="2">
        <v>1</v>
      </c>
      <c r="H29" s="2"/>
      <c r="I29" s="2">
        <v>1</v>
      </c>
      <c r="J29" s="2">
        <v>1</v>
      </c>
      <c r="K29" s="2"/>
      <c r="L29" s="2"/>
      <c r="M29" s="2"/>
      <c r="N29" s="2"/>
      <c r="O29" s="2">
        <v>1</v>
      </c>
      <c r="P29" s="2">
        <v>1</v>
      </c>
      <c r="Q29" s="2"/>
      <c r="R29" s="2">
        <v>1</v>
      </c>
      <c r="S29" s="2"/>
      <c r="T29" s="2">
        <v>1</v>
      </c>
      <c r="U29" s="2"/>
      <c r="V29" s="2"/>
      <c r="W29" s="2"/>
      <c r="X29" s="2">
        <v>1</v>
      </c>
      <c r="Y29" s="2"/>
      <c r="Z29" s="2">
        <v>1</v>
      </c>
      <c r="AA29" s="2"/>
      <c r="AB29" s="2"/>
      <c r="AC29" s="2"/>
    </row>
    <row r="30" spans="1:29" x14ac:dyDescent="0.25">
      <c r="A30" s="2" t="s">
        <v>84</v>
      </c>
      <c r="B30" s="2" t="s">
        <v>85</v>
      </c>
      <c r="C30" s="2"/>
      <c r="D30" s="2"/>
      <c r="E30" s="2">
        <v>1</v>
      </c>
      <c r="F30" s="2"/>
      <c r="G30" s="2">
        <v>1</v>
      </c>
      <c r="H30" s="2"/>
      <c r="I30" s="2">
        <v>1</v>
      </c>
      <c r="J30" s="2"/>
      <c r="K30" s="2">
        <v>1</v>
      </c>
      <c r="L30" s="2"/>
      <c r="M30" s="2"/>
      <c r="N30" s="2"/>
      <c r="O30" s="2">
        <v>1</v>
      </c>
      <c r="P30" s="2">
        <v>1</v>
      </c>
      <c r="Q30" s="2"/>
      <c r="R30" s="2">
        <v>1</v>
      </c>
      <c r="S30" s="2"/>
      <c r="T30" s="2"/>
      <c r="U30" s="2">
        <v>1</v>
      </c>
      <c r="V30" s="2"/>
      <c r="W30" s="2"/>
      <c r="X30" s="2">
        <v>1</v>
      </c>
      <c r="Y30" s="2"/>
      <c r="Z30" s="2">
        <v>1</v>
      </c>
      <c r="AA30" s="2"/>
      <c r="AB30" s="2"/>
      <c r="AC30" s="2"/>
    </row>
    <row r="31" spans="1:29" x14ac:dyDescent="0.25">
      <c r="A31" s="2" t="s">
        <v>86</v>
      </c>
      <c r="B31" s="2" t="s">
        <v>87</v>
      </c>
      <c r="C31" s="2"/>
      <c r="D31" s="2">
        <v>1</v>
      </c>
      <c r="E31" s="2"/>
      <c r="F31" s="2"/>
      <c r="G31" s="2">
        <v>1</v>
      </c>
      <c r="H31" s="2"/>
      <c r="I31" s="2">
        <v>1</v>
      </c>
      <c r="J31" s="2">
        <v>1</v>
      </c>
      <c r="K31" s="2"/>
      <c r="L31" s="2"/>
      <c r="M31" s="2"/>
      <c r="N31" s="2">
        <v>1</v>
      </c>
      <c r="O31" s="2">
        <v>1</v>
      </c>
      <c r="P31" s="2"/>
      <c r="Q31" s="2"/>
      <c r="R31" s="2">
        <v>1</v>
      </c>
      <c r="S31" s="2"/>
      <c r="T31" s="2">
        <v>1</v>
      </c>
      <c r="U31" s="2"/>
      <c r="V31" s="2"/>
      <c r="W31" s="2"/>
      <c r="X31" s="2">
        <v>1</v>
      </c>
      <c r="Y31" s="2"/>
      <c r="Z31" s="2"/>
      <c r="AA31" s="2"/>
      <c r="AB31" s="2">
        <v>1</v>
      </c>
      <c r="AC31" s="2"/>
    </row>
    <row r="32" spans="1:29" x14ac:dyDescent="0.25">
      <c r="A32" s="2" t="s">
        <v>88</v>
      </c>
      <c r="B32" s="2" t="s">
        <v>89</v>
      </c>
      <c r="C32" s="2"/>
      <c r="D32" s="2"/>
      <c r="E32" s="2">
        <v>1</v>
      </c>
      <c r="F32" s="2"/>
      <c r="G32" s="2">
        <v>1</v>
      </c>
      <c r="H32" s="2"/>
      <c r="I32" s="2">
        <v>1</v>
      </c>
      <c r="J32" s="2"/>
      <c r="K32" s="2">
        <v>1</v>
      </c>
      <c r="L32" s="2"/>
      <c r="M32" s="2"/>
      <c r="N32" s="2"/>
      <c r="O32" s="2">
        <v>1</v>
      </c>
      <c r="P32" s="2"/>
      <c r="Q32" s="2"/>
      <c r="R32" s="2">
        <v>1</v>
      </c>
      <c r="S32" s="2"/>
      <c r="T32" s="2"/>
      <c r="U32" s="2"/>
      <c r="V32" s="2">
        <v>1</v>
      </c>
      <c r="W32" s="2"/>
      <c r="X32" s="2">
        <v>1</v>
      </c>
      <c r="Y32" s="2"/>
      <c r="Z32" s="2"/>
      <c r="AA32" s="2">
        <v>1</v>
      </c>
      <c r="AB32" s="2"/>
      <c r="AC32" s="2"/>
    </row>
    <row r="33" spans="1:29" x14ac:dyDescent="0.25">
      <c r="B33" s="3" t="s">
        <v>106</v>
      </c>
      <c r="C33" s="3"/>
      <c r="D33" s="3">
        <f>SUM(D3:D32)</f>
        <v>22</v>
      </c>
      <c r="E33" s="3">
        <f t="shared" ref="E33:AC33" si="0">SUM(E3:E32)</f>
        <v>17</v>
      </c>
      <c r="F33" s="3">
        <f t="shared" si="0"/>
        <v>4</v>
      </c>
      <c r="G33" s="3">
        <f t="shared" si="0"/>
        <v>26</v>
      </c>
      <c r="H33" s="3">
        <f t="shared" si="0"/>
        <v>2</v>
      </c>
      <c r="I33" s="3">
        <f t="shared" si="0"/>
        <v>29</v>
      </c>
      <c r="J33" s="3">
        <f t="shared" si="0"/>
        <v>25</v>
      </c>
      <c r="K33" s="3">
        <f t="shared" si="0"/>
        <v>6</v>
      </c>
      <c r="L33" s="3">
        <f t="shared" si="0"/>
        <v>4</v>
      </c>
      <c r="M33" s="3">
        <f t="shared" si="0"/>
        <v>1</v>
      </c>
      <c r="N33" s="3">
        <f t="shared" si="0"/>
        <v>13</v>
      </c>
      <c r="O33" s="3">
        <f t="shared" si="0"/>
        <v>29</v>
      </c>
      <c r="P33" s="3">
        <f t="shared" si="0"/>
        <v>3</v>
      </c>
      <c r="Q33" s="3">
        <f t="shared" si="0"/>
        <v>0</v>
      </c>
      <c r="R33" s="3">
        <f t="shared" si="0"/>
        <v>27</v>
      </c>
      <c r="S33" s="3">
        <f t="shared" si="0"/>
        <v>3</v>
      </c>
      <c r="T33" s="3">
        <f t="shared" si="0"/>
        <v>16</v>
      </c>
      <c r="U33" s="3">
        <f t="shared" si="0"/>
        <v>12</v>
      </c>
      <c r="V33" s="3">
        <f t="shared" si="0"/>
        <v>5</v>
      </c>
      <c r="W33" s="3">
        <f t="shared" si="0"/>
        <v>0</v>
      </c>
      <c r="X33" s="3">
        <f t="shared" si="0"/>
        <v>18</v>
      </c>
      <c r="Y33" s="3">
        <f t="shared" si="0"/>
        <v>12</v>
      </c>
      <c r="Z33" s="3">
        <f t="shared" si="0"/>
        <v>7</v>
      </c>
      <c r="AA33" s="3">
        <f t="shared" si="0"/>
        <v>7</v>
      </c>
      <c r="AB33" s="3">
        <f t="shared" si="0"/>
        <v>3</v>
      </c>
      <c r="AC33" s="3">
        <f t="shared" si="0"/>
        <v>1</v>
      </c>
    </row>
    <row r="34" spans="1:29" x14ac:dyDescent="0.25">
      <c r="R34">
        <f>27/30*100</f>
        <v>90</v>
      </c>
    </row>
    <row r="35" spans="1:29" x14ac:dyDescent="0.25">
      <c r="A35" t="s">
        <v>107</v>
      </c>
    </row>
    <row r="36" spans="1:29" x14ac:dyDescent="0.25">
      <c r="A36" t="s">
        <v>108</v>
      </c>
      <c r="B36" t="s">
        <v>109</v>
      </c>
    </row>
    <row r="37" spans="1:29" x14ac:dyDescent="0.25">
      <c r="B37" t="s">
        <v>110</v>
      </c>
    </row>
    <row r="38" spans="1:29" x14ac:dyDescent="0.25">
      <c r="B38" t="s">
        <v>111</v>
      </c>
    </row>
    <row r="39" spans="1:29" x14ac:dyDescent="0.25">
      <c r="A39" t="s">
        <v>112</v>
      </c>
      <c r="B39" t="s">
        <v>113</v>
      </c>
    </row>
    <row r="40" spans="1:29" x14ac:dyDescent="0.25">
      <c r="B40" t="s">
        <v>114</v>
      </c>
    </row>
    <row r="41" spans="1:29" x14ac:dyDescent="0.25">
      <c r="B41" t="s">
        <v>115</v>
      </c>
    </row>
    <row r="42" spans="1:29" x14ac:dyDescent="0.25">
      <c r="B42" t="s">
        <v>116</v>
      </c>
    </row>
    <row r="43" spans="1:29" x14ac:dyDescent="0.25">
      <c r="A43" t="s">
        <v>117</v>
      </c>
      <c r="B43" t="s">
        <v>118</v>
      </c>
    </row>
    <row r="44" spans="1:29" x14ac:dyDescent="0.25">
      <c r="B44" t="s">
        <v>119</v>
      </c>
    </row>
    <row r="45" spans="1:29" x14ac:dyDescent="0.25">
      <c r="B45" t="s">
        <v>120</v>
      </c>
    </row>
    <row r="46" spans="1:29" x14ac:dyDescent="0.25">
      <c r="B46" t="s">
        <v>121</v>
      </c>
    </row>
    <row r="47" spans="1:29" x14ac:dyDescent="0.25">
      <c r="A47" t="s">
        <v>122</v>
      </c>
      <c r="B47" t="s">
        <v>123</v>
      </c>
    </row>
    <row r="48" spans="1:29" x14ac:dyDescent="0.25">
      <c r="B48" t="s">
        <v>124</v>
      </c>
    </row>
    <row r="49" spans="1:2" x14ac:dyDescent="0.25">
      <c r="B49" t="s">
        <v>125</v>
      </c>
    </row>
    <row r="50" spans="1:2" x14ac:dyDescent="0.25">
      <c r="B50" t="s">
        <v>126</v>
      </c>
    </row>
    <row r="52" spans="1:2" x14ac:dyDescent="0.25">
      <c r="B52" t="s">
        <v>96</v>
      </c>
    </row>
    <row r="53" spans="1:2" x14ac:dyDescent="0.25">
      <c r="A53" t="s">
        <v>155</v>
      </c>
      <c r="B53">
        <v>13</v>
      </c>
    </row>
    <row r="54" spans="1:2" x14ac:dyDescent="0.25">
      <c r="A54" t="s">
        <v>156</v>
      </c>
      <c r="B54">
        <v>29</v>
      </c>
    </row>
    <row r="55" spans="1:2" x14ac:dyDescent="0.25">
      <c r="A55" t="s">
        <v>157</v>
      </c>
      <c r="B55">
        <v>3</v>
      </c>
    </row>
  </sheetData>
  <mergeCells count="10">
    <mergeCell ref="Z1:AC1"/>
    <mergeCell ref="C1:E1"/>
    <mergeCell ref="J1:M1"/>
    <mergeCell ref="H1:I1"/>
    <mergeCell ref="F1:G1"/>
    <mergeCell ref="B1:B2"/>
    <mergeCell ref="A1:A2"/>
    <mergeCell ref="N1:Q1"/>
    <mergeCell ref="R1:S1"/>
    <mergeCell ref="T1:W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G12" sqref="G12:I13"/>
    </sheetView>
  </sheetViews>
  <sheetFormatPr defaultRowHeight="15" x14ac:dyDescent="0.25"/>
  <cols>
    <col min="1" max="1" width="20.42578125" bestFit="1" customWidth="1"/>
    <col min="2" max="2" width="10.85546875" bestFit="1" customWidth="1"/>
    <col min="3" max="3" width="6.140625" bestFit="1" customWidth="1"/>
    <col min="4" max="4" width="17.5703125" bestFit="1" customWidth="1"/>
    <col min="7" max="7" width="17.85546875" bestFit="1" customWidth="1"/>
    <col min="8" max="8" width="18" bestFit="1" customWidth="1"/>
    <col min="9" max="9" width="14.5703125" bestFit="1" customWidth="1"/>
    <col min="10" max="10" width="10.85546875" bestFit="1" customWidth="1"/>
  </cols>
  <sheetData>
    <row r="1" spans="1:10" ht="15.75" x14ac:dyDescent="0.25">
      <c r="A1" s="20" t="s">
        <v>128</v>
      </c>
      <c r="B1" s="22" t="s">
        <v>129</v>
      </c>
      <c r="C1" s="22"/>
      <c r="D1" s="20" t="s">
        <v>131</v>
      </c>
      <c r="E1" s="4"/>
      <c r="F1" s="4"/>
      <c r="G1" s="4" t="s">
        <v>147</v>
      </c>
      <c r="H1" s="4"/>
      <c r="I1" s="4"/>
      <c r="J1" s="4"/>
    </row>
    <row r="2" spans="1:10" ht="15.75" x14ac:dyDescent="0.25">
      <c r="A2" s="21"/>
      <c r="B2" s="23" t="s">
        <v>130</v>
      </c>
      <c r="C2" s="23"/>
      <c r="D2" s="21"/>
      <c r="E2" s="4"/>
      <c r="F2" s="4"/>
      <c r="G2" s="5" t="s">
        <v>152</v>
      </c>
      <c r="H2" s="5" t="s">
        <v>143</v>
      </c>
      <c r="I2" s="5" t="s">
        <v>106</v>
      </c>
      <c r="J2" s="5" t="s">
        <v>130</v>
      </c>
    </row>
    <row r="3" spans="1:10" ht="15.75" x14ac:dyDescent="0.25">
      <c r="A3" s="6" t="s">
        <v>132</v>
      </c>
      <c r="B3" s="4"/>
      <c r="C3" s="4"/>
      <c r="D3" s="4" t="s">
        <v>153</v>
      </c>
      <c r="E3" s="4"/>
      <c r="F3" s="4"/>
      <c r="G3" s="7" t="s">
        <v>142</v>
      </c>
      <c r="H3" s="7" t="s">
        <v>144</v>
      </c>
      <c r="I3" s="7" t="s">
        <v>145</v>
      </c>
      <c r="J3" s="7" t="s">
        <v>146</v>
      </c>
    </row>
    <row r="4" spans="1:10" ht="15.75" x14ac:dyDescent="0.25">
      <c r="A4" s="4" t="s">
        <v>133</v>
      </c>
      <c r="B4" s="4">
        <v>24</v>
      </c>
      <c r="C4" s="4">
        <f>(B4/30)*100</f>
        <v>80</v>
      </c>
      <c r="D4" s="4"/>
      <c r="E4" s="4"/>
      <c r="F4" s="4"/>
      <c r="G4" s="14">
        <v>10000</v>
      </c>
      <c r="H4" s="4">
        <v>11</v>
      </c>
      <c r="I4" s="14">
        <f>G4*H4</f>
        <v>110000</v>
      </c>
      <c r="J4" s="9">
        <f>(H4/22)*100</f>
        <v>50</v>
      </c>
    </row>
    <row r="5" spans="1:10" ht="15.75" x14ac:dyDescent="0.25">
      <c r="A5" s="4" t="s">
        <v>134</v>
      </c>
      <c r="B5" s="4">
        <v>6</v>
      </c>
      <c r="C5" s="4">
        <f>(B5/30)*100</f>
        <v>20</v>
      </c>
      <c r="D5" s="4"/>
      <c r="E5" s="4"/>
      <c r="F5" s="4"/>
      <c r="G5" s="14">
        <v>15000</v>
      </c>
      <c r="H5" s="4">
        <v>5</v>
      </c>
      <c r="I5" s="14">
        <f t="shared" ref="I5:I6" si="0">G5*H5</f>
        <v>75000</v>
      </c>
      <c r="J5" s="9">
        <f>(H5/22)*100</f>
        <v>22.727272727272727</v>
      </c>
    </row>
    <row r="6" spans="1:10" ht="15.75" x14ac:dyDescent="0.25">
      <c r="A6" s="6" t="s">
        <v>135</v>
      </c>
      <c r="B6" s="4"/>
      <c r="C6" s="4"/>
      <c r="D6" s="4"/>
      <c r="E6" s="4"/>
      <c r="F6" s="4"/>
      <c r="G6" s="14">
        <v>20000</v>
      </c>
      <c r="H6" s="4">
        <v>6</v>
      </c>
      <c r="I6" s="14">
        <f t="shared" si="0"/>
        <v>120000</v>
      </c>
      <c r="J6" s="9">
        <f>(H6/22)*100</f>
        <v>27.27272727272727</v>
      </c>
    </row>
    <row r="7" spans="1:10" ht="15.75" x14ac:dyDescent="0.25">
      <c r="A7" s="4" t="s">
        <v>136</v>
      </c>
      <c r="B7" s="4">
        <v>7</v>
      </c>
      <c r="C7" s="9">
        <f>(B7/30)*100</f>
        <v>23.333333333333332</v>
      </c>
      <c r="D7" s="4"/>
      <c r="E7" s="4"/>
      <c r="F7" s="4"/>
      <c r="G7" s="10" t="s">
        <v>106</v>
      </c>
      <c r="H7" s="10">
        <f>SUM(H4:H6)</f>
        <v>22</v>
      </c>
      <c r="I7" s="15">
        <f>SUM(I4:I6)</f>
        <v>305000</v>
      </c>
      <c r="J7" s="16">
        <f>SUM(J4:J6)</f>
        <v>99.999999999999986</v>
      </c>
    </row>
    <row r="8" spans="1:10" ht="15.75" x14ac:dyDescent="0.25">
      <c r="A8" s="4" t="s">
        <v>137</v>
      </c>
      <c r="B8" s="4">
        <v>19</v>
      </c>
      <c r="C8" s="9">
        <f>(B8/30)*100</f>
        <v>63.333333333333329</v>
      </c>
      <c r="D8" s="4"/>
      <c r="E8" s="4"/>
      <c r="F8" s="4"/>
      <c r="G8" s="10" t="s">
        <v>147</v>
      </c>
      <c r="H8" s="10"/>
      <c r="I8" s="15">
        <f>I7/H7</f>
        <v>13863.636363636364</v>
      </c>
      <c r="J8" s="10"/>
    </row>
    <row r="9" spans="1:10" ht="15.75" x14ac:dyDescent="0.25">
      <c r="A9" s="4" t="s">
        <v>138</v>
      </c>
      <c r="B9" s="4">
        <v>4</v>
      </c>
      <c r="C9" s="9">
        <f>(B9/30)*100</f>
        <v>13.333333333333334</v>
      </c>
      <c r="D9" s="4"/>
      <c r="E9" s="4"/>
      <c r="F9" s="4"/>
      <c r="G9" s="4"/>
      <c r="H9" s="4"/>
      <c r="I9" s="4"/>
      <c r="J9" s="4"/>
    </row>
    <row r="10" spans="1:10" ht="15.75" x14ac:dyDescent="0.25">
      <c r="A10" s="6" t="s">
        <v>139</v>
      </c>
      <c r="B10" s="4"/>
      <c r="C10" s="9"/>
      <c r="D10" s="4" t="s">
        <v>154</v>
      </c>
      <c r="E10" s="4"/>
      <c r="F10" s="4"/>
      <c r="G10" s="4"/>
      <c r="H10" s="4"/>
      <c r="I10" s="4"/>
      <c r="J10" s="4"/>
    </row>
    <row r="11" spans="1:10" ht="15.75" x14ac:dyDescent="0.25">
      <c r="A11" s="11">
        <v>6</v>
      </c>
      <c r="B11" s="4">
        <v>1</v>
      </c>
      <c r="C11" s="9">
        <f t="shared" ref="C11:C16" si="1">(B11/30)*100</f>
        <v>3.3333333333333335</v>
      </c>
      <c r="D11" s="4"/>
      <c r="E11" s="4"/>
      <c r="F11" s="4"/>
      <c r="G11" s="4" t="s">
        <v>148</v>
      </c>
      <c r="H11" s="4"/>
      <c r="I11" s="4"/>
      <c r="J11" s="4"/>
    </row>
    <row r="12" spans="1:10" ht="15.75" x14ac:dyDescent="0.25">
      <c r="A12" s="11" t="s">
        <v>7</v>
      </c>
      <c r="B12" s="4">
        <v>9</v>
      </c>
      <c r="C12" s="9">
        <f t="shared" si="1"/>
        <v>30</v>
      </c>
      <c r="D12" s="4"/>
      <c r="E12" s="4"/>
      <c r="F12" s="4"/>
      <c r="G12" s="10" t="s">
        <v>151</v>
      </c>
      <c r="H12" s="10" t="s">
        <v>149</v>
      </c>
      <c r="I12" s="10" t="s">
        <v>150</v>
      </c>
      <c r="J12" s="4"/>
    </row>
    <row r="13" spans="1:10" ht="15.75" x14ac:dyDescent="0.25">
      <c r="A13" s="11">
        <v>9</v>
      </c>
      <c r="B13" s="4">
        <v>8</v>
      </c>
      <c r="C13" s="9">
        <f t="shared" si="1"/>
        <v>26.666666666666668</v>
      </c>
      <c r="D13" s="4"/>
      <c r="E13" s="4"/>
      <c r="F13" s="4"/>
      <c r="G13" s="15">
        <v>14000</v>
      </c>
      <c r="H13" s="10">
        <v>6941</v>
      </c>
      <c r="I13" s="15">
        <f>G13*H13</f>
        <v>97174000</v>
      </c>
      <c r="J13" s="4"/>
    </row>
    <row r="14" spans="1:10" ht="15.75" x14ac:dyDescent="0.25">
      <c r="A14" s="11" t="s">
        <v>8</v>
      </c>
      <c r="B14" s="4">
        <v>2</v>
      </c>
      <c r="C14" s="9">
        <f t="shared" si="1"/>
        <v>6.666666666666667</v>
      </c>
      <c r="D14" s="4"/>
      <c r="E14" s="4"/>
      <c r="F14" s="4"/>
      <c r="G14" s="4"/>
      <c r="H14" s="4"/>
      <c r="I14" s="4"/>
      <c r="J14" s="4"/>
    </row>
    <row r="15" spans="1:10" ht="15.75" x14ac:dyDescent="0.25">
      <c r="A15" s="11">
        <v>12</v>
      </c>
      <c r="B15" s="4">
        <v>7</v>
      </c>
      <c r="C15" s="9">
        <f t="shared" si="1"/>
        <v>23.333333333333332</v>
      </c>
      <c r="D15" s="4"/>
      <c r="E15" s="4"/>
      <c r="F15" s="4"/>
      <c r="G15" s="4"/>
      <c r="H15" s="4"/>
      <c r="I15" s="4"/>
      <c r="J15" s="4"/>
    </row>
    <row r="16" spans="1:10" ht="15.75" x14ac:dyDescent="0.25">
      <c r="A16" s="11" t="s">
        <v>140</v>
      </c>
      <c r="B16" s="4">
        <v>3</v>
      </c>
      <c r="C16" s="9">
        <f t="shared" si="1"/>
        <v>10</v>
      </c>
      <c r="D16" s="4"/>
      <c r="E16" s="4"/>
      <c r="F16" s="4"/>
      <c r="G16" s="4"/>
      <c r="H16" s="4"/>
      <c r="I16" s="4"/>
      <c r="J16" s="4"/>
    </row>
    <row r="17" spans="1:10" ht="15.75" x14ac:dyDescent="0.25">
      <c r="A17" s="6" t="s">
        <v>141</v>
      </c>
      <c r="B17" s="4"/>
      <c r="C17" s="9"/>
      <c r="D17" s="13">
        <v>1851666.6666666667</v>
      </c>
      <c r="E17" s="4"/>
      <c r="F17" s="4"/>
      <c r="G17" s="4"/>
      <c r="H17" s="4"/>
      <c r="I17" s="4"/>
      <c r="J17" s="4"/>
    </row>
    <row r="18" spans="1:10" ht="15.75" x14ac:dyDescent="0.25">
      <c r="A18" s="4" t="s">
        <v>15</v>
      </c>
      <c r="B18" s="4">
        <v>1</v>
      </c>
      <c r="C18" s="9">
        <f t="shared" ref="C18:C24" si="2">(B18/30)*100</f>
        <v>3.3333333333333335</v>
      </c>
      <c r="D18" s="4"/>
      <c r="E18" s="4"/>
      <c r="F18" s="4"/>
      <c r="G18" s="4"/>
      <c r="H18" s="4"/>
      <c r="I18" s="4"/>
      <c r="J18" s="4"/>
    </row>
    <row r="19" spans="1:10" ht="15.75" x14ac:dyDescent="0.25">
      <c r="A19" s="4" t="s">
        <v>16</v>
      </c>
      <c r="B19" s="4">
        <v>12</v>
      </c>
      <c r="C19" s="9">
        <f t="shared" si="2"/>
        <v>40</v>
      </c>
      <c r="D19" s="4"/>
      <c r="E19" s="4"/>
      <c r="F19" s="4"/>
      <c r="G19" s="4"/>
      <c r="H19" s="4"/>
      <c r="I19" s="4"/>
      <c r="J19" s="4"/>
    </row>
    <row r="20" spans="1:10" ht="15.75" x14ac:dyDescent="0.25">
      <c r="A20" s="8" t="s">
        <v>35</v>
      </c>
      <c r="B20" s="4">
        <v>9</v>
      </c>
      <c r="C20" s="9">
        <f t="shared" si="2"/>
        <v>30</v>
      </c>
      <c r="D20" s="4"/>
      <c r="E20" s="4"/>
      <c r="F20" s="4"/>
      <c r="G20" s="4"/>
      <c r="H20" s="4"/>
      <c r="I20" s="4"/>
      <c r="J20" s="4"/>
    </row>
    <row r="21" spans="1:10" ht="15.75" x14ac:dyDescent="0.25">
      <c r="A21" s="4" t="s">
        <v>17</v>
      </c>
      <c r="B21" s="4">
        <v>4</v>
      </c>
      <c r="C21" s="9">
        <f t="shared" si="2"/>
        <v>13.333333333333334</v>
      </c>
      <c r="D21" s="4"/>
      <c r="E21" s="4"/>
      <c r="F21" s="4"/>
      <c r="G21" s="4"/>
      <c r="H21" s="4"/>
      <c r="I21" s="4"/>
      <c r="J21" s="4"/>
    </row>
    <row r="22" spans="1:10" ht="15.75" x14ac:dyDescent="0.25">
      <c r="A22" s="4" t="s">
        <v>18</v>
      </c>
      <c r="B22" s="4">
        <v>1</v>
      </c>
      <c r="C22" s="9">
        <f t="shared" si="2"/>
        <v>3.3333333333333335</v>
      </c>
      <c r="D22" s="4"/>
      <c r="E22" s="4"/>
      <c r="F22" s="4"/>
      <c r="G22" s="4"/>
      <c r="H22" s="4"/>
      <c r="I22" s="4"/>
      <c r="J22" s="4"/>
    </row>
    <row r="23" spans="1:10" ht="15.75" x14ac:dyDescent="0.25">
      <c r="A23" s="4" t="s">
        <v>19</v>
      </c>
      <c r="B23" s="4">
        <v>2</v>
      </c>
      <c r="C23" s="9">
        <f t="shared" si="2"/>
        <v>6.666666666666667</v>
      </c>
      <c r="D23" s="4"/>
      <c r="E23" s="4"/>
      <c r="F23" s="4"/>
      <c r="G23" s="4"/>
      <c r="H23" s="4"/>
      <c r="I23" s="4"/>
      <c r="J23" s="4"/>
    </row>
    <row r="24" spans="1:10" ht="15.75" x14ac:dyDescent="0.25">
      <c r="A24" s="7" t="s">
        <v>20</v>
      </c>
      <c r="B24" s="7">
        <v>1</v>
      </c>
      <c r="C24" s="12">
        <f t="shared" si="2"/>
        <v>3.3333333333333335</v>
      </c>
      <c r="D24" s="7"/>
      <c r="E24" s="4"/>
      <c r="F24" s="4"/>
      <c r="G24" s="4"/>
      <c r="H24" s="4"/>
      <c r="I24" s="4"/>
      <c r="J24" s="4"/>
    </row>
  </sheetData>
  <mergeCells count="4">
    <mergeCell ref="A1:A2"/>
    <mergeCell ref="D1:D2"/>
    <mergeCell ref="B1:C1"/>
    <mergeCell ref="B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I11" sqref="I11"/>
    </sheetView>
  </sheetViews>
  <sheetFormatPr defaultRowHeight="15" x14ac:dyDescent="0.25"/>
  <sheetData>
    <row r="1" spans="1:8" x14ac:dyDescent="0.25">
      <c r="A1" t="s">
        <v>158</v>
      </c>
      <c r="B1" s="24" t="s">
        <v>135</v>
      </c>
      <c r="C1" s="24" t="s">
        <v>159</v>
      </c>
      <c r="D1" s="24" t="s">
        <v>141</v>
      </c>
      <c r="G1" t="s">
        <v>160</v>
      </c>
    </row>
    <row r="2" spans="1:8" x14ac:dyDescent="0.25">
      <c r="A2">
        <v>10000</v>
      </c>
      <c r="B2">
        <v>46</v>
      </c>
      <c r="C2">
        <v>9</v>
      </c>
      <c r="D2">
        <v>1500000</v>
      </c>
      <c r="F2" t="s">
        <v>161</v>
      </c>
      <c r="G2">
        <v>8</v>
      </c>
    </row>
    <row r="3" spans="1:8" x14ac:dyDescent="0.25">
      <c r="A3">
        <v>20000</v>
      </c>
      <c r="B3">
        <v>43</v>
      </c>
      <c r="C3">
        <v>12</v>
      </c>
      <c r="D3">
        <v>4300000</v>
      </c>
      <c r="F3" t="s">
        <v>162</v>
      </c>
      <c r="G3">
        <v>11</v>
      </c>
      <c r="H3">
        <f>22/30*100</f>
        <v>73.333333333333329</v>
      </c>
    </row>
    <row r="4" spans="1:8" x14ac:dyDescent="0.25">
      <c r="A4">
        <v>10000</v>
      </c>
      <c r="B4">
        <v>48</v>
      </c>
      <c r="C4">
        <v>12</v>
      </c>
      <c r="D4">
        <v>1400000</v>
      </c>
      <c r="F4" t="s">
        <v>163</v>
      </c>
      <c r="G4">
        <v>5</v>
      </c>
    </row>
    <row r="5" spans="1:8" x14ac:dyDescent="0.25">
      <c r="A5">
        <v>15000</v>
      </c>
      <c r="B5">
        <v>31</v>
      </c>
      <c r="C5">
        <v>16</v>
      </c>
      <c r="D5">
        <v>3000000</v>
      </c>
      <c r="F5" t="s">
        <v>164</v>
      </c>
      <c r="G5">
        <v>6</v>
      </c>
    </row>
    <row r="6" spans="1:8" x14ac:dyDescent="0.25">
      <c r="A6">
        <v>20000</v>
      </c>
      <c r="B6">
        <v>43</v>
      </c>
      <c r="C6">
        <v>6</v>
      </c>
      <c r="D6">
        <v>5100000</v>
      </c>
      <c r="H6">
        <f>SUM(G2:G5)</f>
        <v>30</v>
      </c>
    </row>
    <row r="7" spans="1:8" x14ac:dyDescent="0.25">
      <c r="A7">
        <v>15000</v>
      </c>
      <c r="B7">
        <v>57</v>
      </c>
      <c r="C7">
        <v>9</v>
      </c>
      <c r="D7">
        <v>2800000</v>
      </c>
    </row>
    <row r="8" spans="1:8" x14ac:dyDescent="0.25">
      <c r="A8">
        <v>10000</v>
      </c>
      <c r="B8">
        <v>38</v>
      </c>
      <c r="C8">
        <v>12</v>
      </c>
      <c r="D8">
        <v>2000000</v>
      </c>
    </row>
    <row r="9" spans="1:8" x14ac:dyDescent="0.25">
      <c r="A9">
        <v>0</v>
      </c>
      <c r="B9">
        <v>34</v>
      </c>
      <c r="C9">
        <v>6</v>
      </c>
      <c r="D9">
        <v>450000</v>
      </c>
    </row>
    <row r="10" spans="1:8" x14ac:dyDescent="0.25">
      <c r="A10">
        <v>0</v>
      </c>
      <c r="B10">
        <v>45</v>
      </c>
      <c r="C10">
        <v>9</v>
      </c>
      <c r="D10">
        <v>800000</v>
      </c>
    </row>
    <row r="11" spans="1:8" x14ac:dyDescent="0.25">
      <c r="A11">
        <v>20000</v>
      </c>
      <c r="B11">
        <v>46</v>
      </c>
      <c r="C11" s="24">
        <v>9</v>
      </c>
      <c r="D11" s="24">
        <v>1000000</v>
      </c>
    </row>
    <row r="12" spans="1:8" x14ac:dyDescent="0.25">
      <c r="A12">
        <v>10000</v>
      </c>
      <c r="B12">
        <v>47</v>
      </c>
      <c r="C12" s="24">
        <v>12</v>
      </c>
      <c r="D12" s="24">
        <v>2900000</v>
      </c>
    </row>
    <row r="13" spans="1:8" x14ac:dyDescent="0.25">
      <c r="A13">
        <v>20000</v>
      </c>
      <c r="B13">
        <v>40</v>
      </c>
      <c r="C13" s="24">
        <v>6</v>
      </c>
      <c r="D13" s="24">
        <v>2000000</v>
      </c>
    </row>
    <row r="14" spans="1:8" x14ac:dyDescent="0.25">
      <c r="A14">
        <v>0</v>
      </c>
      <c r="B14">
        <v>56</v>
      </c>
      <c r="C14" s="24">
        <v>6</v>
      </c>
      <c r="D14" s="24">
        <v>900000</v>
      </c>
    </row>
    <row r="15" spans="1:8" x14ac:dyDescent="0.25">
      <c r="A15">
        <v>0</v>
      </c>
      <c r="B15">
        <v>45</v>
      </c>
      <c r="C15" s="24">
        <v>6</v>
      </c>
      <c r="D15" s="24">
        <v>700000</v>
      </c>
    </row>
    <row r="16" spans="1:8" x14ac:dyDescent="0.25">
      <c r="A16">
        <v>0</v>
      </c>
      <c r="B16">
        <v>44</v>
      </c>
      <c r="C16" s="24">
        <v>9</v>
      </c>
      <c r="D16" s="24">
        <v>800000</v>
      </c>
    </row>
    <row r="17" spans="1:5" x14ac:dyDescent="0.25">
      <c r="A17">
        <v>10000</v>
      </c>
      <c r="B17">
        <v>47</v>
      </c>
      <c r="C17" s="24">
        <v>6</v>
      </c>
      <c r="D17" s="24">
        <v>1000000</v>
      </c>
    </row>
    <row r="18" spans="1:5" x14ac:dyDescent="0.25">
      <c r="A18">
        <v>10000</v>
      </c>
      <c r="B18">
        <v>43</v>
      </c>
      <c r="C18" s="24">
        <v>6</v>
      </c>
      <c r="D18" s="24">
        <v>1100000</v>
      </c>
    </row>
    <row r="19" spans="1:5" x14ac:dyDescent="0.25">
      <c r="A19">
        <v>10000</v>
      </c>
      <c r="B19">
        <v>41</v>
      </c>
      <c r="C19" s="24">
        <v>6</v>
      </c>
      <c r="D19" s="24">
        <v>1300000</v>
      </c>
    </row>
    <row r="20" spans="1:5" x14ac:dyDescent="0.25">
      <c r="A20">
        <v>20000</v>
      </c>
      <c r="B20">
        <v>38</v>
      </c>
      <c r="C20" s="24">
        <v>16</v>
      </c>
      <c r="D20" s="24">
        <v>4000000</v>
      </c>
    </row>
    <row r="21" spans="1:5" x14ac:dyDescent="0.25">
      <c r="A21">
        <v>15000</v>
      </c>
      <c r="B21">
        <v>46</v>
      </c>
      <c r="C21" s="24">
        <v>12</v>
      </c>
      <c r="D21" s="24">
        <v>3000000</v>
      </c>
    </row>
    <row r="22" spans="1:5" x14ac:dyDescent="0.25">
      <c r="A22">
        <v>10000</v>
      </c>
      <c r="B22">
        <v>51</v>
      </c>
      <c r="C22" s="24">
        <v>12</v>
      </c>
      <c r="D22" s="24">
        <v>1000000</v>
      </c>
    </row>
    <row r="23" spans="1:5" x14ac:dyDescent="0.25">
      <c r="A23">
        <v>20000</v>
      </c>
      <c r="B23">
        <v>55</v>
      </c>
      <c r="C23" s="24">
        <v>16</v>
      </c>
      <c r="D23" s="24">
        <v>5000000</v>
      </c>
    </row>
    <row r="24" spans="1:5" x14ac:dyDescent="0.25">
      <c r="A24">
        <v>10000</v>
      </c>
      <c r="B24">
        <v>44</v>
      </c>
      <c r="C24" s="24">
        <v>12</v>
      </c>
      <c r="D24" s="24">
        <v>1900000</v>
      </c>
    </row>
    <row r="25" spans="1:5" x14ac:dyDescent="0.25">
      <c r="A25">
        <v>10000</v>
      </c>
      <c r="B25">
        <v>43</v>
      </c>
      <c r="C25" s="24">
        <v>9</v>
      </c>
      <c r="D25" s="24">
        <v>1950000</v>
      </c>
    </row>
    <row r="26" spans="1:5" x14ac:dyDescent="0.25">
      <c r="A26">
        <v>15000</v>
      </c>
      <c r="B26">
        <v>41</v>
      </c>
      <c r="C26" s="24">
        <v>9</v>
      </c>
      <c r="D26" s="24">
        <v>1000000</v>
      </c>
    </row>
    <row r="27" spans="1:5" x14ac:dyDescent="0.25">
      <c r="A27">
        <v>15000</v>
      </c>
      <c r="B27">
        <v>39</v>
      </c>
      <c r="C27" s="24">
        <v>9</v>
      </c>
      <c r="D27" s="24">
        <v>1200000</v>
      </c>
    </row>
    <row r="28" spans="1:5" x14ac:dyDescent="0.25">
      <c r="A28">
        <v>0</v>
      </c>
      <c r="B28">
        <v>45</v>
      </c>
      <c r="C28" s="24">
        <v>6</v>
      </c>
      <c r="D28" s="24">
        <v>700000</v>
      </c>
    </row>
    <row r="29" spans="1:5" x14ac:dyDescent="0.25">
      <c r="A29">
        <v>10000</v>
      </c>
      <c r="B29">
        <v>46</v>
      </c>
      <c r="C29" s="24">
        <v>6</v>
      </c>
      <c r="D29" s="24">
        <v>1000000</v>
      </c>
    </row>
    <row r="30" spans="1:5" x14ac:dyDescent="0.25">
      <c r="A30">
        <v>0</v>
      </c>
      <c r="B30">
        <v>31</v>
      </c>
      <c r="C30" s="24">
        <v>9</v>
      </c>
      <c r="D30" s="24">
        <v>950000</v>
      </c>
    </row>
    <row r="31" spans="1:5" x14ac:dyDescent="0.25">
      <c r="A31">
        <v>0</v>
      </c>
      <c r="B31">
        <v>39</v>
      </c>
      <c r="C31" s="24">
        <v>9</v>
      </c>
      <c r="D31" s="24">
        <v>800000</v>
      </c>
    </row>
    <row r="32" spans="1:5" x14ac:dyDescent="0.25">
      <c r="A32" s="25">
        <f>MIN(A2:A31)</f>
        <v>0</v>
      </c>
      <c r="B32" s="25">
        <f>MIN(B2:B31)</f>
        <v>31</v>
      </c>
      <c r="C32" s="25">
        <f>MIN(C2:C31)</f>
        <v>6</v>
      </c>
      <c r="D32" s="25">
        <f>MIN(D2:D31)</f>
        <v>450000</v>
      </c>
      <c r="E32" s="25" t="s">
        <v>165</v>
      </c>
    </row>
    <row r="33" spans="1:5" x14ac:dyDescent="0.25">
      <c r="A33">
        <f t="shared" ref="A33:C33" si="0">MAX(A2:A31)</f>
        <v>20000</v>
      </c>
      <c r="B33">
        <f t="shared" si="0"/>
        <v>57</v>
      </c>
      <c r="C33">
        <f t="shared" si="0"/>
        <v>16</v>
      </c>
      <c r="D33">
        <f>MAX(D2:D31)</f>
        <v>5100000</v>
      </c>
      <c r="E33" t="s">
        <v>166</v>
      </c>
    </row>
    <row r="34" spans="1:5" x14ac:dyDescent="0.25">
      <c r="A34">
        <f t="shared" ref="A34:C34" si="1">SUM(A2:A31)</f>
        <v>305000</v>
      </c>
      <c r="B34">
        <f t="shared" si="1"/>
        <v>1312</v>
      </c>
      <c r="C34">
        <f t="shared" si="1"/>
        <v>282</v>
      </c>
      <c r="D34">
        <f>SUM(D2:D31)</f>
        <v>55550000</v>
      </c>
      <c r="E34" t="s">
        <v>106</v>
      </c>
    </row>
    <row r="35" spans="1:5" x14ac:dyDescent="0.25">
      <c r="A35">
        <f t="shared" ref="A35:C35" si="2">AVERAGE(A2:A31)</f>
        <v>10166.666666666666</v>
      </c>
      <c r="B35">
        <f t="shared" si="2"/>
        <v>43.733333333333334</v>
      </c>
      <c r="C35">
        <f t="shared" si="2"/>
        <v>9.4</v>
      </c>
      <c r="D35">
        <f>AVERAGE(D2:D31)</f>
        <v>1851666.6666666667</v>
      </c>
      <c r="E35" t="s">
        <v>167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2018-11-24T12:06:17Z</dcterms:created>
  <dcterms:modified xsi:type="dcterms:W3CDTF">2019-03-05T07:04:33Z</dcterms:modified>
</cp:coreProperties>
</file>